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4350" windowWidth="11355" windowHeight="11640" tabRatio="813" activeTab="0"/>
  </bookViews>
  <sheets>
    <sheet name="LDM_lifta_šahta_2016" sheetId="83" r:id="rId1"/>
    <sheet name="Koptāme" sheetId="205" state="hidden" r:id="rId2"/>
  </sheets>
  <definedNames>
    <definedName name="_xlnm.Print_Area" localSheetId="0">'LDM_lifta_šahta_2016'!$A$1:$P$211</definedName>
    <definedName name="_xlnm.Print_Titles" localSheetId="0">'LDM_lifta_šahta_2016'!$15:$15</definedName>
  </definedNames>
  <calcPr calcId="162913"/>
</workbook>
</file>

<file path=xl/sharedStrings.xml><?xml version="1.0" encoding="utf-8"?>
<sst xmlns="http://schemas.openxmlformats.org/spreadsheetml/2006/main" count="533" uniqueCount="303">
  <si>
    <t>N.p.k.</t>
  </si>
  <si>
    <t>Mēra vienība</t>
  </si>
  <si>
    <t>Daudzums</t>
  </si>
  <si>
    <t>Laika norma c/h</t>
  </si>
  <si>
    <t>Darbietilpība c/h</t>
  </si>
  <si>
    <t>Lokālā tāme Nr.1</t>
  </si>
  <si>
    <t>nismi,</t>
  </si>
  <si>
    <t>ietilpība,</t>
  </si>
  <si>
    <t>Kods</t>
  </si>
  <si>
    <t>Sastādīja</t>
  </si>
  <si>
    <t>(paraksts un tā atšifrējums,datums)</t>
  </si>
  <si>
    <t>c/h</t>
  </si>
  <si>
    <t>PAVISAM KOPĀ</t>
  </si>
  <si>
    <t>KOPĀ :</t>
  </si>
  <si>
    <t>Objekta adrese:</t>
  </si>
  <si>
    <t>Sastādīta</t>
  </si>
  <si>
    <t>gada</t>
  </si>
  <si>
    <t>gada tirgus cenās, pamatojoties uz</t>
  </si>
  <si>
    <t>daļas rasējumiem</t>
  </si>
  <si>
    <t>Tāmes izmaksas</t>
  </si>
  <si>
    <t>KOPĀ TIEŠĀS IZMAKSAS:</t>
  </si>
  <si>
    <t>Darba nosaukums</t>
  </si>
  <si>
    <t>Tāme sastādīta:</t>
  </si>
  <si>
    <t>Ls</t>
  </si>
  <si>
    <t>m2</t>
  </si>
  <si>
    <t>Būves nosaukums</t>
  </si>
  <si>
    <r>
      <t xml:space="preserve">Darba  alga  </t>
    </r>
    <r>
      <rPr>
        <sz val="12"/>
        <rFont val="Times New Roman"/>
        <family val="1"/>
      </rPr>
      <t>€</t>
    </r>
  </si>
  <si>
    <t>Materiāli  €</t>
  </si>
  <si>
    <t>Mehānismi  €</t>
  </si>
  <si>
    <t>Kopā,  €</t>
  </si>
  <si>
    <t>Darba  alga  €</t>
  </si>
  <si>
    <t>Vienības izmaksas  €</t>
  </si>
  <si>
    <t xml:space="preserve">  €</t>
  </si>
  <si>
    <t>Darba apm.likme €/h</t>
  </si>
  <si>
    <t>Kopējās izmaksas  €</t>
  </si>
  <si>
    <t>Demontāžas darbi</t>
  </si>
  <si>
    <t>Demontēt esošo šahtas pārsegumu</t>
  </si>
  <si>
    <t>Šahtas konstrukcijas</t>
  </si>
  <si>
    <t>Durvju rāmis 1.stāvs</t>
  </si>
  <si>
    <t>kg</t>
  </si>
  <si>
    <t>montāžas palīgmateriāli</t>
  </si>
  <si>
    <t>kompl</t>
  </si>
  <si>
    <t>Izgatavot un ierīkot  metāla konstrukcijas</t>
  </si>
  <si>
    <t>l</t>
  </si>
  <si>
    <t>Durvju rāmis 2.stāvs</t>
  </si>
  <si>
    <t>Durvju rāmis 3.stāvs</t>
  </si>
  <si>
    <t>Durvju rāmis 4.stāvs</t>
  </si>
  <si>
    <t>Durvju rāmis 5.stāvs</t>
  </si>
  <si>
    <t>Kronšteinu stiprinājumi</t>
  </si>
  <si>
    <t>Sijas uz atzīmes +20.450 (BK-4)</t>
  </si>
  <si>
    <t>Šahtas karkass bēniņu stāvā (BK-5)</t>
  </si>
  <si>
    <t>Šahtas ugunsnoturīgais apšuvums</t>
  </si>
  <si>
    <t>gab</t>
  </si>
  <si>
    <t>Demontēt esošo jumtiņu</t>
  </si>
  <si>
    <t>t.m.</t>
  </si>
  <si>
    <t>abrazīvais materiāls</t>
  </si>
  <si>
    <t>Šahtu aiļu sliekšņi</t>
  </si>
  <si>
    <t>Šahtas apšuvums ar sendvičtipa paneļiem</t>
  </si>
  <si>
    <t>m3</t>
  </si>
  <si>
    <t xml:space="preserve">Demontēt esošās ķieģeļu sienas </t>
  </si>
  <si>
    <t>Demontēt esošās metāla konstrukcijas</t>
  </si>
  <si>
    <t>Demontēt esošās koka konstrukcijas</t>
  </si>
  <si>
    <t>Jauna jumta izbūve un jumtiņš</t>
  </si>
  <si>
    <t>Ierīkot koka karkasa sienu ar akmensvates siltinājumu un abpusēju dēļu apšuvumu</t>
  </si>
  <si>
    <t xml:space="preserve">Ierīkot jumtiņu </t>
  </si>
  <si>
    <t xml:space="preserve">antiseptizēti kokmateriāli </t>
  </si>
  <si>
    <t>antiseptizētu koka brusu karkass b=200mm</t>
  </si>
  <si>
    <t>Ierīkot skārda apšuvumu sānu malām</t>
  </si>
  <si>
    <t>Ierīkot dekoratīvas koka karnīzes un elementus izbūvei</t>
  </si>
  <si>
    <t>gruntēti apdares dēļi 30mm</t>
  </si>
  <si>
    <t xml:space="preserve">Krāsot koka elementus fasādē </t>
  </si>
  <si>
    <t>stiklpakešu logs koka rāmī</t>
  </si>
  <si>
    <t>Skārda ārējā palodze 150 mm</t>
  </si>
  <si>
    <t>Skārda pieslēgums esošam jumtam</t>
  </si>
  <si>
    <t>Skārda pieslēguma detaļa</t>
  </si>
  <si>
    <t>Siltināti griesti bēniņos</t>
  </si>
  <si>
    <t>Ierīkot siltinātus griestus bēniņos virs izejas no lifta šahtas</t>
  </si>
  <si>
    <t>gb</t>
  </si>
  <si>
    <t>m</t>
  </si>
  <si>
    <t>Nodalošā lenta, plastm., vienpus., pašlīm. 50 mm 66m</t>
  </si>
  <si>
    <t>Skrūves, smalka vītne TN 3,5 x 25 = 1000 gb./Paka</t>
  </si>
  <si>
    <t>1000gb</t>
  </si>
  <si>
    <t>Skrūves, smalka vītne TN 3,5 x 32 = 1000 gb./Paka</t>
  </si>
  <si>
    <t xml:space="preserve">Skrūve ar plakanu galviņu FN 5,1 35 </t>
  </si>
  <si>
    <t>U-veida skava</t>
  </si>
  <si>
    <t>Citi darbi</t>
  </si>
  <si>
    <t>Lifts</t>
  </si>
  <si>
    <t>Teritorijas sakopšana pēc šahtas izbūves darbu veikšanas</t>
  </si>
  <si>
    <t>Montāžas āķu ierīkošana</t>
  </si>
  <si>
    <t xml:space="preserve">Sertifikāta Nr. </t>
  </si>
  <si>
    <t>Lifta šahtas pārbūve un lifta ierīkošana</t>
  </si>
  <si>
    <t>Latvijas Dabas muzejs</t>
  </si>
  <si>
    <t>K.Barona iela 4, Rīga</t>
  </si>
  <si>
    <t>poz</t>
  </si>
  <si>
    <t>Montāžas sastatņu montāža un demontāža</t>
  </si>
  <si>
    <t>Šahtas apšuvuma apdare</t>
  </si>
  <si>
    <t>Lifta kabīne</t>
  </si>
  <si>
    <t>Gruntēt, krāsot apšuvumu</t>
  </si>
  <si>
    <t>Ierīkot apdares dēļus karnīzēs un vēja malās</t>
  </si>
  <si>
    <t>Špaktelēt, slīpēt, gruntēt griestus</t>
  </si>
  <si>
    <t>Demontēt esošos dekoratīvos portālus (no 1-5 stāvam, sanumurējot un saglabājot) pirms lifta šahtas priekšējās sienas nojaukšanas</t>
  </si>
  <si>
    <t xml:space="preserve">Pagaidu jumta noklāšana ar ūdens necaurlaidīgu materiālu </t>
  </si>
  <si>
    <t>Alkīda brūna grunts tērauda virsmām</t>
  </si>
  <si>
    <t>Ugunsdrošā plāksne 10mm (A1 (nedegošs) saskaņā ar EN 13501-1)</t>
  </si>
  <si>
    <t xml:space="preserve">Pašurbjoša skrūve  cinkota </t>
  </si>
  <si>
    <t>Pašurbjoša skrūve  cinkota</t>
  </si>
  <si>
    <t xml:space="preserve">grunts ar labām iesūkšanās spējām, izmantojama uz putekļainas un bojātas virsmas </t>
  </si>
  <si>
    <t>gatavā špaktele (špaktelēšanas tepe)</t>
  </si>
  <si>
    <t>gruntējuma krāsa sienām un griestiem</t>
  </si>
  <si>
    <t>matēta krāsa sienām</t>
  </si>
  <si>
    <t>akmensvate  b=200mm</t>
  </si>
  <si>
    <t>Pret UV stabilizēta 200mkr. bieza polietilēna plēve- tvaika izolācija</t>
  </si>
  <si>
    <t>Izolācijas membrāna sienu konstrukcijām  - vēja barjera</t>
  </si>
  <si>
    <t>metāla jumta segums, cinkots 0,50mm</t>
  </si>
  <si>
    <t>Eļļas-alkīda gruntskrāsa koka virsmām uz šķīdinātāja bāzes</t>
  </si>
  <si>
    <t>Ūdenī šķīstoša krāsa kokam, izturīga pret laika apstākļu iedarbību</t>
  </si>
  <si>
    <t>Paaugstinātas ugunsizturības ģipškartona plāksne (ar sarkanas krāsas kartona pārklājumu)  12,5 mm 1200 x 2600</t>
  </si>
  <si>
    <t>Šuvju špaktele ģipškartona plāksnēm 25 kg-maiss</t>
  </si>
  <si>
    <t>pilnīgi matēta ūdens bāzes krāsa - balta</t>
  </si>
  <si>
    <t>Ventilācijas ierīkošana</t>
  </si>
  <si>
    <t>Sazemējuma izveidošana</t>
  </si>
  <si>
    <t>Reģipša metāla UD-Profils 28 x 27 x 06  3000 mm</t>
  </si>
  <si>
    <t>Reģipša metāla CD-Profils 60 x 27 x 06  4000 mm</t>
  </si>
  <si>
    <t>Lifta piegāde</t>
  </si>
  <si>
    <t>Jaunā lifta uzstādīšana</t>
  </si>
  <si>
    <t>Jaunā lifta pieslēgšana elektrotīkliem</t>
  </si>
  <si>
    <t>Lifta regulēšanas un palaišanas darbi</t>
  </si>
  <si>
    <t>Lifta sertifikācijas darbi</t>
  </si>
  <si>
    <t>Lifta nodošana ekspertu organizācijai</t>
  </si>
  <si>
    <t>Lifta reģistrēšana BIR un ekspluatācijas atļaujas saņemšana</t>
  </si>
  <si>
    <t>šuvju špaktele ģipškartona plāksnēm</t>
  </si>
  <si>
    <t>Objekta nosaukums:</t>
  </si>
  <si>
    <t>novembrī</t>
  </si>
  <si>
    <t>Pagaidu nožogojuma izveidošana pirms ieejas lifta šahtā katrā ēkas stāvā</t>
  </si>
  <si>
    <t>Rāmja statnis ST-1 80x40x5; L=4200 (2gab.)</t>
  </si>
  <si>
    <t>Durvju statnis ST-2 80x40x5; L=2190 (2gab.)</t>
  </si>
  <si>
    <t>Rāmja josla J-1 80x40x5; L=1420 (4gab.)</t>
  </si>
  <si>
    <t>Rāmja statnis ST-3 80x40x5; L=4080 (2gab.)</t>
  </si>
  <si>
    <t>Rāmja statnis ST-4 80x40x5; L=4040 (2gab.)</t>
  </si>
  <si>
    <t>Rāmja statnis ST-5 80x40x5; L=3740 (2gab.)</t>
  </si>
  <si>
    <t>Rāmja statnis ST-6 80x40x5; L=3590 (2gab.)</t>
  </si>
  <si>
    <t>Stiprinājuma detaļa Sd-1 (BK-6) 10 gab.</t>
  </si>
  <si>
    <t>Stiprinājuma detaļa Sd-2 (BK-6) 1 gab.</t>
  </si>
  <si>
    <r>
      <t>Sija karkasa balstam S-1</t>
    </r>
    <r>
      <rPr>
        <b/>
        <sz val="11"/>
        <rFont val="Times New Roman"/>
        <family val="1"/>
      </rPr>
      <t xml:space="preserve"> </t>
    </r>
    <r>
      <rPr>
        <b/>
        <sz val="11"/>
        <rFont val="Bookman Old Style"/>
        <family val="1"/>
      </rPr>
      <t>I</t>
    </r>
    <r>
      <rPr>
        <sz val="11"/>
        <rFont val="Times New Roman"/>
        <family val="1"/>
      </rPr>
      <t>20 L=1592 (1 gab.)</t>
    </r>
  </si>
  <si>
    <r>
      <t>Sija karkasa balstam S-2</t>
    </r>
    <r>
      <rPr>
        <b/>
        <sz val="11"/>
        <rFont val="Times New Roman"/>
        <family val="1"/>
      </rPr>
      <t xml:space="preserve"> </t>
    </r>
    <r>
      <rPr>
        <b/>
        <sz val="11"/>
        <rFont val="Bookman Old Style"/>
        <family val="1"/>
      </rPr>
      <t>I</t>
    </r>
    <r>
      <rPr>
        <sz val="11"/>
        <rFont val="Times New Roman"/>
        <family val="1"/>
      </rPr>
      <t>20 L=1650 (1 gab.)</t>
    </r>
  </si>
  <si>
    <t>Karkasa statnis ST-7 100x100x5 L=2590; 4.gab</t>
  </si>
  <si>
    <t>Durvju statnis ST-8 100x50x5 L=2190; 2.gab</t>
  </si>
  <si>
    <t>Durvju josla J-2 100x50x5 L=1420; 1.gab</t>
  </si>
  <si>
    <t>Durvju josla J-3 100x50x5 L=1500; 1.gab</t>
  </si>
  <si>
    <t>Karkasa josla J-4 100x100x5 L=1450; 6.gab</t>
  </si>
  <si>
    <t>Karkasa josla J-5 100x100x5 L=1500; 3.gab</t>
  </si>
  <si>
    <t>Karkasa josla J-6 100x100x5 L=1650; 2.gab</t>
  </si>
  <si>
    <t>Karkasa josla J-7 100x100x5 L=1700; 2.gab</t>
  </si>
  <si>
    <t>Pārseguma sija PS-1 50x50x5 L=1650; 5.gab</t>
  </si>
  <si>
    <t>Āķu stiprināšanas sija PS-2 100x50x5 L=1700; 4.gab</t>
  </si>
  <si>
    <t>Āķu stiprināšanas sija PS-3 100x50x5 L=757; 2.gab</t>
  </si>
  <si>
    <t>Āķu stiprināšanas sija PS-4 100x50x5 L=653; 2.gab</t>
  </si>
  <si>
    <t>Pašnesošs, daudzslāņu izolācijas sendvičpanelis TENAX W120 vai analogs), ar tērauda segslāņiem un  PIR starpslāni,  paneļa biezums 120 mm</t>
  </si>
  <si>
    <t>Profilēts sendvičpanelis ar minerālvates starpslāni,TENAX TR 150MW vai analogs, paneļa biezums 150 mm</t>
  </si>
  <si>
    <t>pārtaisītie dekoratīvie paneļi</t>
  </si>
  <si>
    <t>jaunas detaļas</t>
  </si>
  <si>
    <t>Palīgmateriāli 2%</t>
  </si>
  <si>
    <t>Materiālu transports 6%</t>
  </si>
  <si>
    <t>Koptāme</t>
  </si>
  <si>
    <t>Nr.p.k.</t>
  </si>
  <si>
    <t>Darbu nosaukums</t>
  </si>
  <si>
    <t>Kopējās izmaksas, eur</t>
  </si>
  <si>
    <t>Tai skaitā</t>
  </si>
  <si>
    <t>Materiāli, eur</t>
  </si>
  <si>
    <t>Darba alga, eur</t>
  </si>
  <si>
    <t>Mehānismi, eur</t>
  </si>
  <si>
    <t>Kopā</t>
  </si>
  <si>
    <t>PVN 21%</t>
  </si>
  <si>
    <t xml:space="preserve">Kopā </t>
  </si>
  <si>
    <t>Neparedzētie darbi un peļņa 2%</t>
  </si>
  <si>
    <t>Darba devēja sociālais nodoklis 23,59%</t>
  </si>
  <si>
    <t xml:space="preserve">Sastādīja : ____________________  </t>
  </si>
  <si>
    <t>Pieskaitāmie izdevumi un peļņa 10 %</t>
  </si>
  <si>
    <t>Lifta šahtas izsvērtņošana</t>
  </si>
  <si>
    <t>Pagaidu jumta konstrukciju izveidošana virs esošās mašīntelpas jumta</t>
  </si>
  <si>
    <t>Sagatavošanas darbi</t>
  </si>
  <si>
    <t>Esošā jumta nesošo konstrukciju atbalstīšana uz nesošajām konstrukcijām pirms mašīntelpas</t>
  </si>
  <si>
    <t>Cat 5 spēka kabeļa ievilkšana lifta šahtā no 4.st.servera telpas</t>
  </si>
  <si>
    <t>Pārtaisīt dekoratīvos portālus, izgatavot jaunas detaļas un veikt to montāžu</t>
  </si>
  <si>
    <t>Veikt metāla konstrukciju gruntēšanu (40-50mkm) ar alkīda brūnu grunti tērauda virsmām</t>
  </si>
  <si>
    <t>Būvgružu konteiners</t>
  </si>
  <si>
    <t>Ierīkot metāla sliekšņus durvju ailās, veikt sliekšņu aizbetonēšanu</t>
  </si>
  <si>
    <t>Apšūt sienas ar sendvičtipa paneļiem (Pašnesošs, daudzslāņu izolācijas sendvičpanelis TENAX W120 vai analogs), ar tērauda segslāņiem un  PIR starpslāni,  paneļa biezums 120 mm)</t>
  </si>
  <si>
    <t>Apšūt pārsegumu ar sendvičtipa paneļiem (Profilēts sendvičpanelis ar minerālvates starpslāni,TENAX TR 150MW vai analogs, paneļa biezums 150 mm)</t>
  </si>
  <si>
    <t>Esošā lifta kabīnes un mašīntelpas demontāža un utilizācija</t>
  </si>
  <si>
    <t>Šahtas bedre</t>
  </si>
  <si>
    <t>Veikt šahtas bedres rekonstrukciju</t>
  </si>
  <si>
    <t>Šahtas karkasa stiprināšana pie bēniņu stāva metāla konstrukcijām un sienām</t>
  </si>
  <si>
    <t xml:space="preserve">Izgatavot un ierīkot  metāla konstrukcijas, veikt šahtas kreisajā sienā lifta iekārtas kronšteinu stiprināšanu </t>
  </si>
  <si>
    <t>Veikt pagaidu jumta demontāžu</t>
  </si>
  <si>
    <t>Ierīkot logu jumta izbūvei</t>
  </si>
  <si>
    <t>Veik skārda palodzes montāžu</t>
  </si>
  <si>
    <t>Špaktelēt, slīpēt, gruntēt šahtas apšuvumu un durvju ailas</t>
  </si>
  <si>
    <t>litrs</t>
  </si>
  <si>
    <t>Ierīkot šahtas apšuvumu ar ugunsnoturīgu  (A1 (nedegošs) materiālu b=10mm, piem. TecborA vai analoģisku saskaņā ar EN 13501-1</t>
  </si>
  <si>
    <t>Ierīkot durvju ailu apšuvumu ar ugunsnoturīgu  (A1 (nedegošs) materiālu b=10mm, piem. TecborA vai analoģisku saskaņā ar EN 13501-1</t>
  </si>
  <si>
    <t>Cinkots stūra aizsargprofils 31 x 31 x 0.4 x 3000mm</t>
  </si>
  <si>
    <t xml:space="preserve">Gruntēt un krāsot šahtas apšuvumu no abām pusēm </t>
  </si>
  <si>
    <t>16.1.</t>
  </si>
  <si>
    <t>16.2.</t>
  </si>
  <si>
    <t>16.3.</t>
  </si>
  <si>
    <t>16.4.</t>
  </si>
  <si>
    <t>17.1.</t>
  </si>
  <si>
    <t>18.1.</t>
  </si>
  <si>
    <t>18.2.</t>
  </si>
  <si>
    <t>18.3.</t>
  </si>
  <si>
    <t>18.4.</t>
  </si>
  <si>
    <t>19.1.</t>
  </si>
  <si>
    <t>20.1.</t>
  </si>
  <si>
    <t>20.2.</t>
  </si>
  <si>
    <t>20.3.</t>
  </si>
  <si>
    <t>20.4.</t>
  </si>
  <si>
    <t>21.1.</t>
  </si>
  <si>
    <t>22.1.</t>
  </si>
  <si>
    <t>22.2.</t>
  </si>
  <si>
    <t>22.3.</t>
  </si>
  <si>
    <t>22.4.</t>
  </si>
  <si>
    <t>23.1.</t>
  </si>
  <si>
    <t>24.1.</t>
  </si>
  <si>
    <t>24.2.</t>
  </si>
  <si>
    <t>24.3.</t>
  </si>
  <si>
    <t>24.4.</t>
  </si>
  <si>
    <t>25.1.</t>
  </si>
  <si>
    <t>26.1.</t>
  </si>
  <si>
    <t>26.2.</t>
  </si>
  <si>
    <t>26.3.</t>
  </si>
  <si>
    <t>27.1.</t>
  </si>
  <si>
    <t>28.1.</t>
  </si>
  <si>
    <t>28.2.</t>
  </si>
  <si>
    <t>28.3.</t>
  </si>
  <si>
    <t>29.1.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</si>
  <si>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</si>
  <si>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</si>
  <si>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</si>
  <si>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</si>
  <si>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</si>
  <si>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</si>
  <si>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</si>
  <si>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</si>
  <si>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</si>
  <si>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</si>
  <si>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30.11.</t>
  </si>
  <si>
    <t>30.12.</t>
  </si>
  <si>
    <t>30.13.</t>
  </si>
  <si>
    <t>31.1.</t>
  </si>
  <si>
    <t>33.1.</t>
  </si>
  <si>
    <t>33.2.</t>
  </si>
  <si>
    <t>34.1.</t>
  </si>
  <si>
    <t>34.2.</t>
  </si>
  <si>
    <t>35.1.</t>
  </si>
  <si>
    <t>35.2.</t>
  </si>
  <si>
    <t>35.3.</t>
  </si>
  <si>
    <t>36.1.</t>
  </si>
  <si>
    <t>36.2.</t>
  </si>
  <si>
    <t>36.3.</t>
  </si>
  <si>
    <t>36.4.</t>
  </si>
  <si>
    <t>36.5.</t>
  </si>
  <si>
    <t>37.1.</t>
  </si>
  <si>
    <t>37.2.</t>
  </si>
  <si>
    <t>39.1.</t>
  </si>
  <si>
    <t>39.2.</t>
  </si>
  <si>
    <t>40.1.</t>
  </si>
  <si>
    <t>40.2.</t>
  </si>
  <si>
    <t>41.1.</t>
  </si>
  <si>
    <t>41.2.</t>
  </si>
  <si>
    <t>41.3.</t>
  </si>
  <si>
    <t>41.4.</t>
  </si>
  <si>
    <t>41.5.</t>
  </si>
  <si>
    <t>41.6.</t>
  </si>
  <si>
    <t>42.1.</t>
  </si>
  <si>
    <t>42.2.</t>
  </si>
  <si>
    <t>42.3.</t>
  </si>
  <si>
    <t>43.1.</t>
  </si>
  <si>
    <t>43.2.</t>
  </si>
  <si>
    <t>46.1.</t>
  </si>
  <si>
    <t>46.2.</t>
  </si>
  <si>
    <t>47.1.</t>
  </si>
  <si>
    <t>47.2.</t>
  </si>
  <si>
    <t>49.1.</t>
  </si>
  <si>
    <t>49.2.</t>
  </si>
  <si>
    <t>50.1.</t>
  </si>
  <si>
    <t>50.2.</t>
  </si>
  <si>
    <t>51.1.</t>
  </si>
  <si>
    <t>51.2.</t>
  </si>
  <si>
    <t>51.3.</t>
  </si>
  <si>
    <t>51.4.</t>
  </si>
  <si>
    <t>51.5.</t>
  </si>
  <si>
    <t>51.6.</t>
  </si>
  <si>
    <t>51.7.</t>
  </si>
  <si>
    <t>51.8.</t>
  </si>
  <si>
    <t>51.9.</t>
  </si>
  <si>
    <t>52.1.</t>
  </si>
  <si>
    <t>52.2.</t>
  </si>
  <si>
    <t>52.3.</t>
  </si>
  <si>
    <t>53.1.</t>
  </si>
  <si>
    <t>53.2.</t>
  </si>
  <si>
    <t>Lifta tehniskās apkope Būvdarbu izpildes un  garantijas laikā</t>
  </si>
  <si>
    <t>mēn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</si>
</sst>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2">
    <font>
      <sz val="10"/>
      <name val="BaltOptima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Helv"/>
      <family val="2"/>
    </font>
    <font>
      <sz val="8"/>
      <name val="BaltOptima"/>
      <family val="2"/>
    </font>
    <font>
      <b/>
      <i/>
      <sz val="11"/>
      <color indexed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ourier"/>
      <family val="1"/>
    </font>
    <font>
      <b/>
      <i/>
      <u val="single"/>
      <sz val="11"/>
      <name val="Times New Roman"/>
      <family val="1"/>
    </font>
    <font>
      <b/>
      <sz val="11"/>
      <name val="Bookman Old Style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dotted"/>
      <bottom style="dotted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/>
      <right/>
      <top style="thin"/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/>
      <bottom style="dotted"/>
    </border>
    <border>
      <left style="thin"/>
      <right style="thin"/>
      <top style="medium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/>
      <top/>
      <bottom style="thin">
        <color indexed="9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 applyNumberFormat="0" applyFont="0" applyFill="0" applyBorder="0" applyProtection="0">
      <alignment/>
    </xf>
    <xf numFmtId="0" fontId="13" fillId="0" borderId="0">
      <alignment/>
      <protection/>
    </xf>
    <xf numFmtId="0" fontId="1" fillId="0" borderId="0">
      <alignment vertical="center" wrapText="1"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19">
    <xf numFmtId="0" fontId="0" fillId="0" borderId="0" xfId="0"/>
    <xf numFmtId="0" fontId="0" fillId="0" borderId="0" xfId="0" applyBorder="1"/>
    <xf numFmtId="2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Border="1"/>
    <xf numFmtId="2" fontId="4" fillId="0" borderId="7" xfId="0" applyNumberFormat="1" applyFont="1" applyBorder="1" applyAlignment="1">
      <alignment horizontal="right" wrapText="1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2" fontId="4" fillId="0" borderId="7" xfId="0" applyNumberFormat="1" applyFont="1" applyBorder="1" applyAlignment="1">
      <alignment horizontal="right"/>
    </xf>
    <xf numFmtId="0" fontId="9" fillId="0" borderId="9" xfId="0" applyFont="1" applyFill="1" applyBorder="1" applyAlignment="1" applyProtection="1">
      <alignment horizontal="right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/>
    </xf>
    <xf numFmtId="2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Border="1" applyAlignment="1">
      <alignment horizontal="right" wrapText="1"/>
    </xf>
    <xf numFmtId="2" fontId="4" fillId="0" borderId="9" xfId="0" applyNumberFormat="1" applyFont="1" applyBorder="1" applyAlignment="1">
      <alignment horizontal="right"/>
    </xf>
    <xf numFmtId="2" fontId="9" fillId="0" borderId="9" xfId="0" applyNumberFormat="1" applyFont="1" applyFill="1" applyBorder="1" applyAlignment="1" applyProtection="1">
      <alignment horizontal="right" wrapText="1"/>
      <protection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7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4" fillId="0" borderId="7" xfId="36" applyFont="1" applyFill="1" applyBorder="1" applyAlignment="1">
      <alignment horizontal="center" wrapText="1"/>
      <protection/>
    </xf>
    <xf numFmtId="0" fontId="4" fillId="0" borderId="7" xfId="33" applyFont="1" applyFill="1" applyBorder="1" applyAlignment="1">
      <alignment wrapText="1"/>
      <protection/>
    </xf>
    <xf numFmtId="0" fontId="4" fillId="0" borderId="7" xfId="33" applyFont="1" applyFill="1" applyBorder="1" applyAlignment="1">
      <alignment horizontal="center" wrapText="1"/>
      <protection/>
    </xf>
    <xf numFmtId="0" fontId="4" fillId="0" borderId="7" xfId="36" applyFont="1" applyFill="1" applyBorder="1" applyAlignment="1">
      <alignment horizontal="left" wrapText="1"/>
      <protection/>
    </xf>
    <xf numFmtId="0" fontId="4" fillId="0" borderId="7" xfId="37" applyFont="1" applyFill="1" applyBorder="1" applyAlignment="1">
      <alignment horizontal="left" wrapText="1"/>
      <protection/>
    </xf>
    <xf numFmtId="0" fontId="4" fillId="0" borderId="7" xfId="37" applyFont="1" applyFill="1" applyBorder="1" applyAlignment="1">
      <alignment horizontal="center" wrapText="1"/>
      <protection/>
    </xf>
    <xf numFmtId="0" fontId="3" fillId="2" borderId="1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2" borderId="7" xfId="29" applyFont="1" applyFill="1" applyBorder="1" applyAlignment="1">
      <alignment horizontal="center"/>
      <protection/>
    </xf>
    <xf numFmtId="2" fontId="4" fillId="0" borderId="7" xfId="36" applyNumberFormat="1" applyFont="1" applyFill="1" applyBorder="1" applyAlignment="1">
      <alignment horizontal="center"/>
      <protection/>
    </xf>
    <xf numFmtId="2" fontId="4" fillId="0" borderId="7" xfId="33" applyNumberFormat="1" applyFont="1" applyFill="1" applyBorder="1" applyAlignment="1">
      <alignment horizontal="center"/>
      <protection/>
    </xf>
    <xf numFmtId="2" fontId="4" fillId="0" borderId="7" xfId="37" applyNumberFormat="1" applyFont="1" applyFill="1" applyBorder="1" applyAlignment="1">
      <alignment horizontal="center"/>
      <protection/>
    </xf>
    <xf numFmtId="0" fontId="4" fillId="0" borderId="7" xfId="33" applyFont="1" applyFill="1" applyBorder="1" applyAlignment="1">
      <alignment horizontal="left" wrapText="1"/>
      <protection/>
    </xf>
    <xf numFmtId="0" fontId="4" fillId="2" borderId="17" xfId="0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3" borderId="7" xfId="29" applyFont="1" applyFill="1" applyBorder="1" applyAlignment="1">
      <alignment horizontal="center"/>
      <protection/>
    </xf>
    <xf numFmtId="0" fontId="2" fillId="3" borderId="1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right" wrapText="1"/>
    </xf>
    <xf numFmtId="4" fontId="4" fillId="3" borderId="7" xfId="0" applyNumberFormat="1" applyFont="1" applyFill="1" applyBorder="1" applyAlignment="1">
      <alignment horizontal="right"/>
    </xf>
    <xf numFmtId="4" fontId="4" fillId="3" borderId="18" xfId="0" applyNumberFormat="1" applyFont="1" applyFill="1" applyBorder="1" applyAlignment="1">
      <alignment/>
    </xf>
    <xf numFmtId="2" fontId="4" fillId="3" borderId="18" xfId="0" applyNumberFormat="1" applyFont="1" applyFill="1" applyBorder="1" applyAlignment="1">
      <alignment horizontal="center"/>
    </xf>
    <xf numFmtId="0" fontId="2" fillId="3" borderId="7" xfId="36" applyFont="1" applyFill="1" applyBorder="1" applyAlignment="1">
      <alignment horizontal="center" wrapText="1"/>
      <protection/>
    </xf>
    <xf numFmtId="0" fontId="4" fillId="3" borderId="7" xfId="33" applyFont="1" applyFill="1" applyBorder="1" applyAlignment="1">
      <alignment horizontal="center" wrapText="1"/>
      <protection/>
    </xf>
    <xf numFmtId="0" fontId="4" fillId="4" borderId="7" xfId="0" applyFont="1" applyFill="1" applyBorder="1" applyAlignment="1">
      <alignment horizontal="center"/>
    </xf>
    <xf numFmtId="0" fontId="4" fillId="3" borderId="7" xfId="37" applyFont="1" applyFill="1" applyBorder="1" applyAlignment="1">
      <alignment horizontal="center" wrapText="1"/>
      <protection/>
    </xf>
    <xf numFmtId="0" fontId="4" fillId="2" borderId="17" xfId="0" applyFont="1" applyFill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3" fillId="2" borderId="11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" fontId="4" fillId="5" borderId="7" xfId="0" applyNumberFormat="1" applyFont="1" applyFill="1" applyBorder="1" applyAlignment="1">
      <alignment horizontal="right"/>
    </xf>
    <xf numFmtId="2" fontId="4" fillId="5" borderId="17" xfId="0" applyNumberFormat="1" applyFont="1" applyFill="1" applyBorder="1" applyAlignment="1">
      <alignment horizontal="center"/>
    </xf>
    <xf numFmtId="0" fontId="3" fillId="5" borderId="7" xfId="29" applyFont="1" applyFill="1" applyBorder="1" applyAlignment="1">
      <alignment horizontal="center"/>
      <protection/>
    </xf>
    <xf numFmtId="0" fontId="14" fillId="5" borderId="7" xfId="33" applyFont="1" applyFill="1" applyBorder="1" applyAlignment="1">
      <alignment wrapText="1"/>
      <protection/>
    </xf>
    <xf numFmtId="0" fontId="4" fillId="5" borderId="7" xfId="33" applyFont="1" applyFill="1" applyBorder="1" applyAlignment="1">
      <alignment horizontal="center" wrapText="1"/>
      <protection/>
    </xf>
    <xf numFmtId="2" fontId="4" fillId="5" borderId="7" xfId="33" applyNumberFormat="1" applyFont="1" applyFill="1" applyBorder="1" applyAlignment="1">
      <alignment horizontal="center"/>
      <protection/>
    </xf>
    <xf numFmtId="2" fontId="4" fillId="5" borderId="7" xfId="0" applyNumberFormat="1" applyFont="1" applyFill="1" applyBorder="1" applyAlignment="1">
      <alignment horizontal="right" wrapText="1"/>
    </xf>
    <xf numFmtId="0" fontId="17" fillId="0" borderId="0" xfId="0" applyFont="1"/>
    <xf numFmtId="0" fontId="18" fillId="0" borderId="0" xfId="0" applyFont="1"/>
    <xf numFmtId="0" fontId="19" fillId="0" borderId="21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1" xfId="0" applyFont="1" applyBorder="1" applyAlignment="1">
      <alignment horizontal="center" wrapText="1"/>
    </xf>
    <xf numFmtId="0" fontId="18" fillId="0" borderId="21" xfId="0" applyFont="1" applyBorder="1" applyAlignment="1">
      <alignment horizontal="left" wrapText="1"/>
    </xf>
    <xf numFmtId="2" fontId="18" fillId="0" borderId="21" xfId="0" applyNumberFormat="1" applyFont="1" applyBorder="1" applyAlignment="1">
      <alignment horizontal="right" wrapText="1"/>
    </xf>
    <xf numFmtId="0" fontId="18" fillId="0" borderId="21" xfId="0" applyFont="1" applyBorder="1"/>
    <xf numFmtId="0" fontId="20" fillId="2" borderId="0" xfId="0" applyFont="1" applyFill="1" applyBorder="1" applyAlignment="1">
      <alignment horizontal="justify" vertical="top"/>
    </xf>
    <xf numFmtId="2" fontId="19" fillId="0" borderId="22" xfId="0" applyNumberFormat="1" applyFont="1" applyBorder="1"/>
    <xf numFmtId="2" fontId="19" fillId="0" borderId="21" xfId="0" applyNumberFormat="1" applyFont="1" applyBorder="1"/>
    <xf numFmtId="2" fontId="19" fillId="0" borderId="21" xfId="0" applyNumberFormat="1" applyFont="1" applyBorder="1"/>
    <xf numFmtId="0" fontId="18" fillId="0" borderId="21" xfId="0" applyFont="1" applyBorder="1" applyAlignment="1">
      <alignment vertical="top"/>
    </xf>
    <xf numFmtId="2" fontId="18" fillId="0" borderId="21" xfId="0" applyNumberFormat="1" applyFont="1" applyBorder="1"/>
    <xf numFmtId="0" fontId="19" fillId="0" borderId="21" xfId="0" applyFont="1" applyBorder="1" applyAlignment="1">
      <alignment vertical="top"/>
    </xf>
    <xf numFmtId="0" fontId="18" fillId="0" borderId="0" xfId="0" applyFont="1" applyBorder="1"/>
    <xf numFmtId="9" fontId="18" fillId="0" borderId="0" xfId="0" applyNumberFormat="1" applyFont="1"/>
    <xf numFmtId="10" fontId="18" fillId="0" borderId="0" xfId="0" applyNumberFormat="1" applyFont="1"/>
    <xf numFmtId="0" fontId="19" fillId="0" borderId="21" xfId="0" applyFont="1" applyBorder="1" applyAlignment="1">
      <alignment vertical="top"/>
    </xf>
    <xf numFmtId="0" fontId="18" fillId="0" borderId="0" xfId="0" applyFont="1" applyAlignment="1">
      <alignment vertical="top"/>
    </xf>
    <xf numFmtId="0" fontId="3" fillId="2" borderId="0" xfId="0" applyFont="1" applyFill="1" applyBorder="1" applyAlignment="1">
      <alignment/>
    </xf>
    <xf numFmtId="0" fontId="4" fillId="2" borderId="7" xfId="33" applyFont="1" applyFill="1" applyBorder="1" applyAlignment="1">
      <alignment horizontal="center" wrapText="1"/>
      <protection/>
    </xf>
    <xf numFmtId="2" fontId="4" fillId="2" borderId="7" xfId="33" applyNumberFormat="1" applyFont="1" applyFill="1" applyBorder="1" applyAlignment="1">
      <alignment horizontal="center"/>
      <protection/>
    </xf>
    <xf numFmtId="0" fontId="4" fillId="2" borderId="7" xfId="36" applyFont="1" applyFill="1" applyBorder="1" applyAlignment="1">
      <alignment horizontal="left" wrapText="1"/>
      <protection/>
    </xf>
    <xf numFmtId="4" fontId="4" fillId="2" borderId="7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21" fillId="3" borderId="7" xfId="36" applyFont="1" applyFill="1" applyBorder="1" applyAlignment="1">
      <alignment horizontal="left" wrapText="1"/>
      <protection/>
    </xf>
    <xf numFmtId="0" fontId="4" fillId="2" borderId="7" xfId="37" applyFont="1" applyFill="1" applyBorder="1" applyAlignment="1">
      <alignment horizontal="left" wrapText="1"/>
      <protection/>
    </xf>
    <xf numFmtId="0" fontId="4" fillId="2" borderId="7" xfId="33" applyFont="1" applyFill="1" applyBorder="1" applyAlignment="1">
      <alignment horizontal="left" wrapText="1"/>
      <protection/>
    </xf>
    <xf numFmtId="0" fontId="4" fillId="2" borderId="7" xfId="33" applyFont="1" applyFill="1" applyBorder="1" applyAlignment="1">
      <alignment horizontal="right" wrapText="1"/>
      <protection/>
    </xf>
    <xf numFmtId="2" fontId="4" fillId="2" borderId="7" xfId="33" applyNumberFormat="1" applyFont="1" applyFill="1" applyBorder="1" applyAlignment="1">
      <alignment horizontal="center" vertical="top" wrapText="1"/>
      <protection/>
    </xf>
    <xf numFmtId="2" fontId="4" fillId="2" borderId="7" xfId="33" applyNumberFormat="1" applyFont="1" applyFill="1" applyBorder="1" applyAlignment="1">
      <alignment horizontal="center" wrapText="1"/>
      <protection/>
    </xf>
    <xf numFmtId="0" fontId="4" fillId="2" borderId="7" xfId="33" applyFont="1" applyFill="1" applyBorder="1" applyAlignment="1">
      <alignment wrapText="1"/>
      <protection/>
    </xf>
    <xf numFmtId="0" fontId="4" fillId="2" borderId="0" xfId="0" applyFont="1" applyFill="1" applyAlignment="1">
      <alignment horizontal="right" vertical="top" wrapText="1"/>
    </xf>
    <xf numFmtId="0" fontId="4" fillId="2" borderId="7" xfId="37" applyFont="1" applyFill="1" applyBorder="1" applyAlignment="1">
      <alignment horizontal="center" wrapText="1"/>
      <protection/>
    </xf>
    <xf numFmtId="2" fontId="4" fillId="2" borderId="7" xfId="37" applyNumberFormat="1" applyFont="1" applyFill="1" applyBorder="1" applyAlignment="1">
      <alignment horizontal="center"/>
      <protection/>
    </xf>
    <xf numFmtId="0" fontId="12" fillId="2" borderId="7" xfId="0" applyFont="1" applyFill="1" applyBorder="1" applyAlignment="1">
      <alignment horizontal="right" wrapText="1"/>
    </xf>
    <xf numFmtId="2" fontId="12" fillId="2" borderId="7" xfId="31" applyNumberFormat="1" applyFont="1" applyFill="1" applyBorder="1" applyAlignment="1">
      <alignment horizontal="center"/>
      <protection/>
    </xf>
    <xf numFmtId="4" fontId="12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 wrapText="1"/>
    </xf>
    <xf numFmtId="0" fontId="4" fillId="5" borderId="7" xfId="36" applyFont="1" applyFill="1" applyBorder="1" applyAlignment="1">
      <alignment horizontal="center" wrapText="1"/>
      <protection/>
    </xf>
    <xf numFmtId="2" fontId="4" fillId="5" borderId="7" xfId="36" applyNumberFormat="1" applyFont="1" applyFill="1" applyBorder="1" applyAlignment="1">
      <alignment horizontal="center"/>
      <protection/>
    </xf>
    <xf numFmtId="2" fontId="4" fillId="5" borderId="7" xfId="37" applyNumberFormat="1" applyFont="1" applyFill="1" applyBorder="1" applyAlignment="1">
      <alignment horizontal="center"/>
      <protection/>
    </xf>
    <xf numFmtId="16" fontId="4" fillId="2" borderId="7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2" fontId="4" fillId="2" borderId="7" xfId="31" applyNumberFormat="1" applyFont="1" applyFill="1" applyBorder="1" applyAlignment="1">
      <alignment horizontal="center"/>
      <protection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2" fontId="4" fillId="2" borderId="26" xfId="0" applyNumberFormat="1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2" fontId="2" fillId="2" borderId="23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2" fontId="2" fillId="2" borderId="31" xfId="0" applyNumberFormat="1" applyFont="1" applyFill="1" applyBorder="1" applyAlignment="1">
      <alignment horizontal="center"/>
    </xf>
    <xf numFmtId="2" fontId="2" fillId="2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textRotation="90" wrapText="1"/>
    </xf>
    <xf numFmtId="0" fontId="0" fillId="0" borderId="34" xfId="0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4" xfId="20"/>
    <cellStyle name="Excel Built-in Normal" xfId="21"/>
    <cellStyle name="Excel Built-in Normal 2" xfId="22"/>
    <cellStyle name="Normal 10" xfId="23"/>
    <cellStyle name="Normal 18" xfId="24"/>
    <cellStyle name="Normal 19" xfId="25"/>
    <cellStyle name="Normal 2" xfId="26"/>
    <cellStyle name="Normal 3" xfId="27"/>
    <cellStyle name="Normal 4" xfId="28"/>
    <cellStyle name="Normal 7" xfId="29"/>
    <cellStyle name="Normal 9" xfId="30"/>
    <cellStyle name="Normal_Piensaimnieks_ I_karta_P" xfId="31"/>
    <cellStyle name="Percent 2" xfId="32"/>
    <cellStyle name="Style 1" xfId="33"/>
    <cellStyle name="Обычный 4" xfId="34"/>
    <cellStyle name="Обычный_2009-04-27_PED IESN" xfId="35"/>
    <cellStyle name="Обычный_33. OZOLNIEKU NOVADA DOME_OZO SKOLA_TELPU, GAITENU, KAPNU TELPU REMONTS_TAME_VADIMS_2011_02_25_melnraksts" xfId="36"/>
    <cellStyle name="Обычный_33. OZOLNIEKU NOVADA DOME_OZO SKOLA_TELPU, GAITENU, KAPNU TELPU REMONTS_TAME_VADIMS_2011_02_25_melnraksts_09. ELITE BRAIN_ZIKI_KUTS BUVNIECIBA_TAME_2013_08_01+EL labots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P214"/>
  <sheetViews>
    <sheetView showZeros="0" tabSelected="1" zoomScale="81" zoomScaleNormal="81" workbookViewId="0" topLeftCell="A172">
      <selection activeCell="F208" sqref="F208:H208"/>
    </sheetView>
  </sheetViews>
  <sheetFormatPr defaultColWidth="9.00390625" defaultRowHeight="12.75"/>
  <cols>
    <col min="1" max="1" width="8.00390625" style="14" bestFit="1" customWidth="1"/>
    <col min="2" max="2" width="9.125" style="14" customWidth="1"/>
    <col min="3" max="3" width="43.75390625" style="20" customWidth="1"/>
    <col min="4" max="4" width="8.75390625" style="14" customWidth="1"/>
    <col min="5" max="5" width="9.75390625" style="14" customWidth="1"/>
    <col min="6" max="8" width="8.75390625" style="1" customWidth="1"/>
    <col min="9" max="9" width="10.00390625" style="1" customWidth="1"/>
    <col min="10" max="10" width="8.75390625" style="1" customWidth="1"/>
    <col min="11" max="11" width="9.625" style="1" customWidth="1"/>
    <col min="12" max="12" width="9.75390625" style="1" customWidth="1"/>
    <col min="13" max="13" width="11.25390625" style="1" bestFit="1" customWidth="1"/>
    <col min="14" max="15" width="11.00390625" style="1" customWidth="1"/>
    <col min="16" max="16" width="11.25390625" style="1" bestFit="1" customWidth="1"/>
    <col min="17" max="16384" width="9.125" style="1" customWidth="1"/>
  </cols>
  <sheetData>
    <row r="1" spans="1:16" ht="23.25">
      <c r="A1" s="182" t="s">
        <v>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</row>
    <row r="2" spans="1:16" ht="18.75">
      <c r="A2" s="185" t="s">
        <v>90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7"/>
    </row>
    <row r="3" spans="1:16" ht="12.75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</row>
    <row r="4" spans="1:16" ht="15.75">
      <c r="A4" s="191" t="s">
        <v>25</v>
      </c>
      <c r="B4" s="192"/>
      <c r="C4" s="193" t="s">
        <v>90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</row>
    <row r="5" spans="1:16" ht="15">
      <c r="A5" s="195"/>
      <c r="B5" s="196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8"/>
    </row>
    <row r="6" spans="1:16" ht="15.75">
      <c r="A6" s="191" t="s">
        <v>131</v>
      </c>
      <c r="B6" s="192"/>
      <c r="C6" s="193" t="s">
        <v>91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4"/>
    </row>
    <row r="7" spans="1:16" ht="15.75">
      <c r="A7" s="191" t="s">
        <v>14</v>
      </c>
      <c r="B7" s="192"/>
      <c r="C7" s="199" t="s">
        <v>92</v>
      </c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200"/>
    </row>
    <row r="8" spans="1:16" ht="18.75">
      <c r="A8" s="34" t="s">
        <v>15</v>
      </c>
      <c r="B8" s="35"/>
      <c r="C8" s="36" t="s">
        <v>17</v>
      </c>
      <c r="D8" s="213"/>
      <c r="E8" s="213"/>
      <c r="F8" s="204" t="s">
        <v>18</v>
      </c>
      <c r="G8" s="204"/>
      <c r="H8" s="204"/>
      <c r="I8" s="189" t="s">
        <v>19</v>
      </c>
      <c r="J8" s="189"/>
      <c r="K8" s="189"/>
      <c r="L8" s="189"/>
      <c r="M8" s="214">
        <f>P204</f>
        <v>0</v>
      </c>
      <c r="N8" s="215"/>
      <c r="O8" s="49" t="s">
        <v>32</v>
      </c>
      <c r="P8" s="50"/>
    </row>
    <row r="9" spans="1:16" ht="12.75">
      <c r="A9" s="37"/>
      <c r="B9" s="38"/>
      <c r="C9" s="39"/>
      <c r="D9" s="38"/>
      <c r="E9" s="38"/>
      <c r="F9" s="38"/>
      <c r="G9" s="38"/>
      <c r="H9" s="38"/>
      <c r="I9" s="38"/>
      <c r="J9" s="196" t="s">
        <v>22</v>
      </c>
      <c r="K9" s="196"/>
      <c r="L9" s="35"/>
      <c r="M9" s="38" t="s">
        <v>16</v>
      </c>
      <c r="N9" s="48"/>
      <c r="O9" s="211" t="s">
        <v>132</v>
      </c>
      <c r="P9" s="212"/>
    </row>
    <row r="10" spans="1:16" ht="13.5" thickBo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0"/>
    </row>
    <row r="11" spans="1:16" s="10" customFormat="1" ht="13.5" customHeight="1" thickBot="1">
      <c r="A11" s="179" t="s">
        <v>0</v>
      </c>
      <c r="B11" s="179" t="s">
        <v>8</v>
      </c>
      <c r="C11" s="176" t="s">
        <v>21</v>
      </c>
      <c r="D11" s="159" t="s">
        <v>1</v>
      </c>
      <c r="E11" s="159" t="s">
        <v>2</v>
      </c>
      <c r="F11" s="208" t="s">
        <v>31</v>
      </c>
      <c r="G11" s="209"/>
      <c r="H11" s="209"/>
      <c r="I11" s="209"/>
      <c r="J11" s="209"/>
      <c r="K11" s="210"/>
      <c r="L11" s="205" t="s">
        <v>34</v>
      </c>
      <c r="M11" s="206"/>
      <c r="N11" s="206"/>
      <c r="O11" s="206"/>
      <c r="P11" s="207"/>
    </row>
    <row r="12" spans="1:16" s="10" customFormat="1" ht="12.75">
      <c r="A12" s="180"/>
      <c r="B12" s="180"/>
      <c r="C12" s="177"/>
      <c r="D12" s="160"/>
      <c r="E12" s="160"/>
      <c r="F12" s="165" t="s">
        <v>3</v>
      </c>
      <c r="G12" s="165" t="s">
        <v>33</v>
      </c>
      <c r="H12" s="165" t="s">
        <v>26</v>
      </c>
      <c r="I12" s="165" t="s">
        <v>27</v>
      </c>
      <c r="J12" s="165" t="s">
        <v>28</v>
      </c>
      <c r="K12" s="165" t="s">
        <v>29</v>
      </c>
      <c r="L12" s="165" t="s">
        <v>4</v>
      </c>
      <c r="M12" s="165" t="s">
        <v>30</v>
      </c>
      <c r="N12" s="165" t="s">
        <v>27</v>
      </c>
      <c r="O12" s="165" t="s">
        <v>28</v>
      </c>
      <c r="P12" s="171" t="s">
        <v>29</v>
      </c>
    </row>
    <row r="13" spans="1:16" s="10" customFormat="1" ht="12.75">
      <c r="A13" s="180"/>
      <c r="B13" s="180"/>
      <c r="C13" s="177"/>
      <c r="D13" s="160"/>
      <c r="E13" s="160"/>
      <c r="F13" s="166"/>
      <c r="G13" s="166"/>
      <c r="H13" s="174"/>
      <c r="I13" s="166"/>
      <c r="J13" s="166" t="s">
        <v>6</v>
      </c>
      <c r="K13" s="166" t="s">
        <v>23</v>
      </c>
      <c r="L13" s="166" t="s">
        <v>7</v>
      </c>
      <c r="M13" s="174"/>
      <c r="N13" s="166"/>
      <c r="O13" s="166" t="s">
        <v>6</v>
      </c>
      <c r="P13" s="172" t="s">
        <v>23</v>
      </c>
    </row>
    <row r="14" spans="1:16" s="10" customFormat="1" ht="13.5" thickBot="1">
      <c r="A14" s="181"/>
      <c r="B14" s="181"/>
      <c r="C14" s="178"/>
      <c r="D14" s="161"/>
      <c r="E14" s="161"/>
      <c r="F14" s="167"/>
      <c r="G14" s="167"/>
      <c r="H14" s="175"/>
      <c r="I14" s="167"/>
      <c r="J14" s="167" t="s">
        <v>23</v>
      </c>
      <c r="K14" s="167"/>
      <c r="L14" s="167" t="s">
        <v>11</v>
      </c>
      <c r="M14" s="175"/>
      <c r="N14" s="167"/>
      <c r="O14" s="167" t="s">
        <v>23</v>
      </c>
      <c r="P14" s="173"/>
    </row>
    <row r="15" spans="1:16" ht="15.75" thickBot="1">
      <c r="A15" s="30">
        <v>1</v>
      </c>
      <c r="B15" s="31">
        <v>2</v>
      </c>
      <c r="C15" s="32">
        <v>3</v>
      </c>
      <c r="D15" s="31">
        <v>4</v>
      </c>
      <c r="E15" s="31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4">
        <v>12</v>
      </c>
      <c r="M15" s="4">
        <v>13</v>
      </c>
      <c r="N15" s="4">
        <v>14</v>
      </c>
      <c r="O15" s="4">
        <v>15</v>
      </c>
      <c r="P15" s="12">
        <v>16</v>
      </c>
    </row>
    <row r="16" spans="1:16" s="15" customFormat="1" ht="15">
      <c r="A16" s="64"/>
      <c r="B16" s="65">
        <f>IF(E16&gt;0,"Līg.cena",)</f>
        <v>0</v>
      </c>
      <c r="C16" s="66" t="s">
        <v>180</v>
      </c>
      <c r="D16" s="67"/>
      <c r="E16" s="68"/>
      <c r="F16" s="69"/>
      <c r="G16" s="70"/>
      <c r="H16" s="70">
        <v>0</v>
      </c>
      <c r="I16" s="71">
        <v>0</v>
      </c>
      <c r="J16" s="71">
        <v>0</v>
      </c>
      <c r="K16" s="72">
        <f>SUM(H16:J16)</f>
        <v>0</v>
      </c>
      <c r="L16" s="72">
        <f>ROUND(E16*F16,2)</f>
        <v>0</v>
      </c>
      <c r="M16" s="72">
        <f>ROUND(E16*H16,2)</f>
        <v>0</v>
      </c>
      <c r="N16" s="72">
        <f>ROUND(E16*I16,2)</f>
        <v>0</v>
      </c>
      <c r="O16" s="72">
        <f>ROUND(E16*J16,2)</f>
        <v>0</v>
      </c>
      <c r="P16" s="72">
        <f>SUM(M16:O16)</f>
        <v>0</v>
      </c>
    </row>
    <row r="17" spans="1:16" s="15" customFormat="1" ht="30">
      <c r="A17" s="54">
        <v>1</v>
      </c>
      <c r="B17" s="55"/>
      <c r="C17" s="77" t="s">
        <v>133</v>
      </c>
      <c r="D17" s="60" t="s">
        <v>93</v>
      </c>
      <c r="E17" s="61">
        <v>6</v>
      </c>
      <c r="F17" s="16"/>
      <c r="G17" s="13"/>
      <c r="H17" s="13"/>
      <c r="I17" s="62"/>
      <c r="J17" s="62"/>
      <c r="K17" s="63"/>
      <c r="L17" s="63"/>
      <c r="M17" s="63"/>
      <c r="N17" s="63"/>
      <c r="O17" s="63"/>
      <c r="P17" s="63"/>
    </row>
    <row r="18" spans="1:16" s="15" customFormat="1" ht="16.5" customHeight="1">
      <c r="A18" s="54">
        <v>2</v>
      </c>
      <c r="B18" s="55"/>
      <c r="C18" s="77" t="s">
        <v>94</v>
      </c>
      <c r="D18" s="60" t="s">
        <v>93</v>
      </c>
      <c r="E18" s="61">
        <v>9</v>
      </c>
      <c r="F18" s="16"/>
      <c r="G18" s="13"/>
      <c r="H18" s="13"/>
      <c r="I18" s="62"/>
      <c r="J18" s="62"/>
      <c r="K18" s="63"/>
      <c r="L18" s="63"/>
      <c r="M18" s="63"/>
      <c r="N18" s="63"/>
      <c r="O18" s="63"/>
      <c r="P18" s="63"/>
    </row>
    <row r="19" spans="1:16" s="15" customFormat="1" ht="16.5" customHeight="1">
      <c r="A19" s="54">
        <v>3</v>
      </c>
      <c r="B19" s="55"/>
      <c r="C19" s="77" t="s">
        <v>178</v>
      </c>
      <c r="D19" s="60" t="s">
        <v>93</v>
      </c>
      <c r="E19" s="61">
        <v>1</v>
      </c>
      <c r="F19" s="16"/>
      <c r="G19" s="13"/>
      <c r="H19" s="13"/>
      <c r="I19" s="62"/>
      <c r="J19" s="62"/>
      <c r="K19" s="63"/>
      <c r="L19" s="63"/>
      <c r="M19" s="63"/>
      <c r="N19" s="63"/>
      <c r="O19" s="63"/>
      <c r="P19" s="63"/>
    </row>
    <row r="20" spans="1:16" s="15" customFormat="1" ht="31.5" customHeight="1">
      <c r="A20" s="54">
        <v>4</v>
      </c>
      <c r="B20" s="55"/>
      <c r="C20" s="77" t="s">
        <v>179</v>
      </c>
      <c r="D20" s="60" t="s">
        <v>93</v>
      </c>
      <c r="E20" s="61">
        <v>1</v>
      </c>
      <c r="F20" s="16"/>
      <c r="G20" s="13"/>
      <c r="H20" s="13"/>
      <c r="I20" s="62"/>
      <c r="J20" s="62"/>
      <c r="K20" s="63"/>
      <c r="L20" s="63"/>
      <c r="M20" s="63"/>
      <c r="N20" s="63"/>
      <c r="O20" s="63"/>
      <c r="P20" s="63"/>
    </row>
    <row r="21" spans="1:16" s="15" customFormat="1" ht="32.25" customHeight="1">
      <c r="A21" s="54">
        <v>5</v>
      </c>
      <c r="B21" s="55"/>
      <c r="C21" s="77" t="s">
        <v>181</v>
      </c>
      <c r="D21" s="60" t="s">
        <v>41</v>
      </c>
      <c r="E21" s="61">
        <v>2</v>
      </c>
      <c r="F21" s="16"/>
      <c r="G21" s="13"/>
      <c r="H21" s="13"/>
      <c r="I21" s="62"/>
      <c r="J21" s="62"/>
      <c r="K21" s="63"/>
      <c r="L21" s="63"/>
      <c r="M21" s="63"/>
      <c r="N21" s="63"/>
      <c r="O21" s="63"/>
      <c r="P21" s="63"/>
    </row>
    <row r="22" spans="1:16" s="15" customFormat="1" ht="30.75" customHeight="1">
      <c r="A22" s="54">
        <v>6</v>
      </c>
      <c r="B22" s="55"/>
      <c r="C22" s="77" t="s">
        <v>101</v>
      </c>
      <c r="D22" s="60" t="s">
        <v>24</v>
      </c>
      <c r="E22" s="61">
        <v>40</v>
      </c>
      <c r="F22" s="16"/>
      <c r="G22" s="13"/>
      <c r="H22" s="13"/>
      <c r="I22" s="62"/>
      <c r="J22" s="62"/>
      <c r="K22" s="63"/>
      <c r="L22" s="63"/>
      <c r="M22" s="63"/>
      <c r="N22" s="63"/>
      <c r="O22" s="63"/>
      <c r="P22" s="63"/>
    </row>
    <row r="23" spans="1:16" s="15" customFormat="1" ht="15">
      <c r="A23" s="64"/>
      <c r="B23" s="65"/>
      <c r="C23" s="73" t="s">
        <v>35</v>
      </c>
      <c r="D23" s="135"/>
      <c r="E23" s="136"/>
      <c r="F23" s="93"/>
      <c r="G23" s="87"/>
      <c r="H23" s="87">
        <v>0</v>
      </c>
      <c r="I23" s="87">
        <v>0</v>
      </c>
      <c r="J23" s="87">
        <v>0</v>
      </c>
      <c r="K23" s="88">
        <f aca="true" t="shared" si="0" ref="K23:K81">J23+I23+H23</f>
        <v>0</v>
      </c>
      <c r="L23" s="88">
        <f aca="true" t="shared" si="1" ref="L23:L81">F23*E23</f>
        <v>0</v>
      </c>
      <c r="M23" s="88">
        <f aca="true" t="shared" si="2" ref="M23:M81">H23*E23</f>
        <v>0</v>
      </c>
      <c r="N23" s="88">
        <f aca="true" t="shared" si="3" ref="N23:N81">I23*E23</f>
        <v>0</v>
      </c>
      <c r="O23" s="88">
        <f aca="true" t="shared" si="4" ref="O23:O81">J23*E23</f>
        <v>0</v>
      </c>
      <c r="P23" s="88">
        <f aca="true" t="shared" si="5" ref="P23:P81">O23+N23+M23</f>
        <v>0</v>
      </c>
    </row>
    <row r="24" spans="1:16" s="15" customFormat="1" ht="15">
      <c r="A24" s="54">
        <v>7</v>
      </c>
      <c r="B24" s="55"/>
      <c r="C24" s="43" t="s">
        <v>36</v>
      </c>
      <c r="D24" s="44" t="s">
        <v>93</v>
      </c>
      <c r="E24" s="57">
        <v>1</v>
      </c>
      <c r="F24" s="16"/>
      <c r="G24" s="13"/>
      <c r="H24" s="13"/>
      <c r="I24" s="13"/>
      <c r="J24" s="13"/>
      <c r="K24" s="63"/>
      <c r="L24" s="63"/>
      <c r="M24" s="63"/>
      <c r="N24" s="63"/>
      <c r="O24" s="63"/>
      <c r="P24" s="63"/>
    </row>
    <row r="25" spans="1:16" s="15" customFormat="1" ht="15">
      <c r="A25" s="54">
        <v>8</v>
      </c>
      <c r="B25" s="55"/>
      <c r="C25" s="43" t="s">
        <v>60</v>
      </c>
      <c r="D25" s="44" t="s">
        <v>93</v>
      </c>
      <c r="E25" s="57">
        <v>1</v>
      </c>
      <c r="F25" s="16"/>
      <c r="G25" s="13"/>
      <c r="H25" s="13"/>
      <c r="I25" s="13"/>
      <c r="J25" s="13"/>
      <c r="K25" s="63"/>
      <c r="L25" s="63"/>
      <c r="M25" s="63"/>
      <c r="N25" s="63"/>
      <c r="O25" s="63"/>
      <c r="P25" s="63"/>
    </row>
    <row r="26" spans="1:16" s="15" customFormat="1" ht="15">
      <c r="A26" s="54">
        <v>9</v>
      </c>
      <c r="B26" s="55"/>
      <c r="C26" s="59" t="s">
        <v>59</v>
      </c>
      <c r="D26" s="44" t="s">
        <v>93</v>
      </c>
      <c r="E26" s="57">
        <v>1</v>
      </c>
      <c r="F26" s="16"/>
      <c r="G26" s="13"/>
      <c r="H26" s="13"/>
      <c r="I26" s="13"/>
      <c r="J26" s="13"/>
      <c r="K26" s="63"/>
      <c r="L26" s="63"/>
      <c r="M26" s="63"/>
      <c r="N26" s="63"/>
      <c r="O26" s="63"/>
      <c r="P26" s="63"/>
    </row>
    <row r="27" spans="1:16" s="15" customFormat="1" ht="45.75" customHeight="1">
      <c r="A27" s="54">
        <v>10</v>
      </c>
      <c r="B27" s="55"/>
      <c r="C27" s="45" t="s">
        <v>100</v>
      </c>
      <c r="D27" s="42" t="s">
        <v>52</v>
      </c>
      <c r="E27" s="56">
        <v>5</v>
      </c>
      <c r="F27" s="16"/>
      <c r="G27" s="13"/>
      <c r="H27" s="13"/>
      <c r="I27" s="13"/>
      <c r="J27" s="13"/>
      <c r="K27" s="63"/>
      <c r="L27" s="63"/>
      <c r="M27" s="63"/>
      <c r="N27" s="63"/>
      <c r="O27" s="63"/>
      <c r="P27" s="63"/>
    </row>
    <row r="28" spans="1:16" s="15" customFormat="1" ht="15">
      <c r="A28" s="54">
        <v>11</v>
      </c>
      <c r="B28" s="55"/>
      <c r="C28" s="43" t="s">
        <v>61</v>
      </c>
      <c r="D28" s="44" t="s">
        <v>93</v>
      </c>
      <c r="E28" s="57">
        <v>1</v>
      </c>
      <c r="F28" s="16"/>
      <c r="G28" s="13"/>
      <c r="H28" s="13"/>
      <c r="I28" s="13"/>
      <c r="J28" s="13"/>
      <c r="K28" s="63"/>
      <c r="L28" s="63"/>
      <c r="M28" s="63"/>
      <c r="N28" s="63"/>
      <c r="O28" s="63"/>
      <c r="P28" s="63"/>
    </row>
    <row r="29" spans="1:16" s="15" customFormat="1" ht="15">
      <c r="A29" s="54">
        <v>12</v>
      </c>
      <c r="B29" s="55"/>
      <c r="C29" s="43" t="s">
        <v>53</v>
      </c>
      <c r="D29" s="44" t="s">
        <v>24</v>
      </c>
      <c r="E29" s="117">
        <v>7.2</v>
      </c>
      <c r="F29" s="16"/>
      <c r="G29" s="13"/>
      <c r="H29" s="13"/>
      <c r="I29" s="13"/>
      <c r="J29" s="13"/>
      <c r="K29" s="63"/>
      <c r="L29" s="63"/>
      <c r="M29" s="63"/>
      <c r="N29" s="63"/>
      <c r="O29" s="63"/>
      <c r="P29" s="63"/>
    </row>
    <row r="30" spans="1:16" s="15" customFormat="1" ht="30">
      <c r="A30" s="54">
        <v>13</v>
      </c>
      <c r="B30" s="55"/>
      <c r="C30" s="43" t="s">
        <v>189</v>
      </c>
      <c r="D30" s="44" t="s">
        <v>41</v>
      </c>
      <c r="E30" s="57">
        <v>1</v>
      </c>
      <c r="F30" s="16"/>
      <c r="G30" s="13"/>
      <c r="H30" s="13"/>
      <c r="I30" s="13"/>
      <c r="J30" s="13"/>
      <c r="K30" s="63"/>
      <c r="L30" s="63"/>
      <c r="M30" s="63"/>
      <c r="N30" s="63"/>
      <c r="O30" s="63"/>
      <c r="P30" s="63"/>
    </row>
    <row r="31" spans="1:16" s="15" customFormat="1" ht="15">
      <c r="A31" s="64"/>
      <c r="B31" s="65"/>
      <c r="C31" s="73" t="s">
        <v>37</v>
      </c>
      <c r="D31" s="91"/>
      <c r="E31" s="92"/>
      <c r="F31" s="93"/>
      <c r="G31" s="87"/>
      <c r="H31" s="87"/>
      <c r="I31" s="87"/>
      <c r="J31" s="87"/>
      <c r="K31" s="88">
        <f t="shared" si="0"/>
        <v>0</v>
      </c>
      <c r="L31" s="88">
        <f t="shared" si="1"/>
        <v>0</v>
      </c>
      <c r="M31" s="88">
        <f t="shared" si="2"/>
        <v>0</v>
      </c>
      <c r="N31" s="88">
        <f t="shared" si="3"/>
        <v>0</v>
      </c>
      <c r="O31" s="88">
        <f t="shared" si="4"/>
        <v>0</v>
      </c>
      <c r="P31" s="88">
        <f t="shared" si="5"/>
        <v>0</v>
      </c>
    </row>
    <row r="32" spans="1:16" s="15" customFormat="1" ht="15">
      <c r="A32" s="64"/>
      <c r="B32" s="65"/>
      <c r="C32" s="121" t="s">
        <v>190</v>
      </c>
      <c r="D32" s="91"/>
      <c r="E32" s="92"/>
      <c r="F32" s="93"/>
      <c r="G32" s="87"/>
      <c r="H32" s="87"/>
      <c r="I32" s="87"/>
      <c r="J32" s="87"/>
      <c r="K32" s="88">
        <f t="shared" si="0"/>
        <v>0</v>
      </c>
      <c r="L32" s="88">
        <f t="shared" si="1"/>
        <v>0</v>
      </c>
      <c r="M32" s="88">
        <f t="shared" si="2"/>
        <v>0</v>
      </c>
      <c r="N32" s="88">
        <f t="shared" si="3"/>
        <v>0</v>
      </c>
      <c r="O32" s="88">
        <f t="shared" si="4"/>
        <v>0</v>
      </c>
      <c r="P32" s="88">
        <f t="shared" si="5"/>
        <v>0</v>
      </c>
    </row>
    <row r="33" spans="1:16" s="120" customFormat="1" ht="15">
      <c r="A33" s="33">
        <v>14</v>
      </c>
      <c r="B33" s="55"/>
      <c r="C33" s="118" t="s">
        <v>191</v>
      </c>
      <c r="D33" s="116" t="s">
        <v>52</v>
      </c>
      <c r="E33" s="117">
        <v>1</v>
      </c>
      <c r="F33" s="16"/>
      <c r="G33" s="13"/>
      <c r="H33" s="119"/>
      <c r="I33" s="119"/>
      <c r="J33" s="119"/>
      <c r="K33" s="63"/>
      <c r="L33" s="63"/>
      <c r="M33" s="63"/>
      <c r="N33" s="63"/>
      <c r="O33" s="63"/>
      <c r="P33" s="63"/>
    </row>
    <row r="34" spans="1:16" s="15" customFormat="1" ht="15">
      <c r="A34" s="75"/>
      <c r="B34" s="89"/>
      <c r="C34" s="90" t="s">
        <v>38</v>
      </c>
      <c r="D34" s="91"/>
      <c r="E34" s="92"/>
      <c r="F34" s="93"/>
      <c r="G34" s="87"/>
      <c r="H34" s="87"/>
      <c r="I34" s="87"/>
      <c r="J34" s="87"/>
      <c r="K34" s="88">
        <f t="shared" si="0"/>
        <v>0</v>
      </c>
      <c r="L34" s="88">
        <f t="shared" si="1"/>
        <v>0</v>
      </c>
      <c r="M34" s="88">
        <f t="shared" si="2"/>
        <v>0</v>
      </c>
      <c r="N34" s="88">
        <f t="shared" si="3"/>
        <v>0</v>
      </c>
      <c r="O34" s="88">
        <f t="shared" si="4"/>
        <v>0</v>
      </c>
      <c r="P34" s="88">
        <f t="shared" si="5"/>
        <v>0</v>
      </c>
    </row>
    <row r="35" spans="1:16" s="120" customFormat="1" ht="15">
      <c r="A35" s="33">
        <v>15</v>
      </c>
      <c r="B35" s="55"/>
      <c r="C35" s="123" t="s">
        <v>42</v>
      </c>
      <c r="D35" s="116" t="s">
        <v>39</v>
      </c>
      <c r="E35" s="126">
        <v>150.08</v>
      </c>
      <c r="F35" s="16"/>
      <c r="G35" s="13"/>
      <c r="H35" s="119"/>
      <c r="I35" s="119"/>
      <c r="J35" s="119"/>
      <c r="K35" s="63"/>
      <c r="L35" s="63"/>
      <c r="M35" s="63"/>
      <c r="N35" s="63"/>
      <c r="O35" s="63"/>
      <c r="P35" s="63"/>
    </row>
    <row r="36" spans="1:16" s="120" customFormat="1" ht="16.5" customHeight="1">
      <c r="A36" s="33" t="s">
        <v>203</v>
      </c>
      <c r="B36" s="55"/>
      <c r="C36" s="124" t="s">
        <v>134</v>
      </c>
      <c r="D36" s="116" t="s">
        <v>39</v>
      </c>
      <c r="E36" s="125">
        <v>75.13</v>
      </c>
      <c r="F36" s="16"/>
      <c r="G36" s="13"/>
      <c r="H36" s="119"/>
      <c r="I36" s="119"/>
      <c r="J36" s="119"/>
      <c r="K36" s="63"/>
      <c r="L36" s="63"/>
      <c r="M36" s="63"/>
      <c r="N36" s="63"/>
      <c r="O36" s="63"/>
      <c r="P36" s="63"/>
    </row>
    <row r="37" spans="1:16" s="120" customFormat="1" ht="18" customHeight="1">
      <c r="A37" s="33" t="s">
        <v>204</v>
      </c>
      <c r="B37" s="55"/>
      <c r="C37" s="124" t="s">
        <v>135</v>
      </c>
      <c r="D37" s="116" t="s">
        <v>39</v>
      </c>
      <c r="E37" s="117">
        <v>39.18</v>
      </c>
      <c r="F37" s="16"/>
      <c r="G37" s="13"/>
      <c r="H37" s="119"/>
      <c r="I37" s="119"/>
      <c r="J37" s="119"/>
      <c r="K37" s="63"/>
      <c r="L37" s="63"/>
      <c r="M37" s="63"/>
      <c r="N37" s="63"/>
      <c r="O37" s="63"/>
      <c r="P37" s="63"/>
    </row>
    <row r="38" spans="1:16" s="120" customFormat="1" ht="15">
      <c r="A38" s="138" t="s">
        <v>205</v>
      </c>
      <c r="B38" s="55"/>
      <c r="C38" s="124" t="s">
        <v>136</v>
      </c>
      <c r="D38" s="116" t="s">
        <v>39</v>
      </c>
      <c r="E38" s="117">
        <v>50.78</v>
      </c>
      <c r="F38" s="16"/>
      <c r="G38" s="13"/>
      <c r="H38" s="119"/>
      <c r="I38" s="119"/>
      <c r="J38" s="119"/>
      <c r="K38" s="63"/>
      <c r="L38" s="63"/>
      <c r="M38" s="63"/>
      <c r="N38" s="63"/>
      <c r="O38" s="63"/>
      <c r="P38" s="63"/>
    </row>
    <row r="39" spans="1:16" s="120" customFormat="1" ht="15">
      <c r="A39" s="138" t="s">
        <v>206</v>
      </c>
      <c r="B39" s="55"/>
      <c r="C39" s="124" t="s">
        <v>40</v>
      </c>
      <c r="D39" s="116" t="s">
        <v>41</v>
      </c>
      <c r="E39" s="117">
        <v>1</v>
      </c>
      <c r="F39" s="16"/>
      <c r="G39" s="13"/>
      <c r="H39" s="119"/>
      <c r="I39" s="119"/>
      <c r="J39" s="119"/>
      <c r="K39" s="63"/>
      <c r="L39" s="63"/>
      <c r="M39" s="63"/>
      <c r="N39" s="63"/>
      <c r="O39" s="63"/>
      <c r="P39" s="63"/>
    </row>
    <row r="40" spans="1:16" s="120" customFormat="1" ht="29.25" customHeight="1">
      <c r="A40" s="33">
        <v>17</v>
      </c>
      <c r="B40" s="55"/>
      <c r="C40" s="123" t="s">
        <v>184</v>
      </c>
      <c r="D40" s="116" t="s">
        <v>24</v>
      </c>
      <c r="E40" s="117">
        <v>4.43</v>
      </c>
      <c r="F40" s="16"/>
      <c r="G40" s="13"/>
      <c r="H40" s="119"/>
      <c r="I40" s="119"/>
      <c r="J40" s="119"/>
      <c r="K40" s="63"/>
      <c r="L40" s="63"/>
      <c r="M40" s="63"/>
      <c r="N40" s="63"/>
      <c r="O40" s="63"/>
      <c r="P40" s="63"/>
    </row>
    <row r="41" spans="1:16" s="120" customFormat="1" ht="15">
      <c r="A41" s="138" t="s">
        <v>207</v>
      </c>
      <c r="B41" s="55"/>
      <c r="C41" s="124" t="s">
        <v>102</v>
      </c>
      <c r="D41" s="116" t="s">
        <v>198</v>
      </c>
      <c r="E41" s="117">
        <v>0.44</v>
      </c>
      <c r="F41" s="16"/>
      <c r="G41" s="13"/>
      <c r="H41" s="119"/>
      <c r="I41" s="119"/>
      <c r="J41" s="119"/>
      <c r="K41" s="63"/>
      <c r="L41" s="63"/>
      <c r="M41" s="63"/>
      <c r="N41" s="63"/>
      <c r="O41" s="63"/>
      <c r="P41" s="63"/>
    </row>
    <row r="42" spans="1:16" s="15" customFormat="1" ht="15">
      <c r="A42" s="75"/>
      <c r="B42" s="89"/>
      <c r="C42" s="90" t="s">
        <v>44</v>
      </c>
      <c r="D42" s="91"/>
      <c r="E42" s="92"/>
      <c r="F42" s="93"/>
      <c r="G42" s="87"/>
      <c r="H42" s="87"/>
      <c r="I42" s="87"/>
      <c r="J42" s="87"/>
      <c r="K42" s="88">
        <f t="shared" si="0"/>
        <v>0</v>
      </c>
      <c r="L42" s="88">
        <f t="shared" si="1"/>
        <v>0</v>
      </c>
      <c r="M42" s="88">
        <f t="shared" si="2"/>
        <v>0</v>
      </c>
      <c r="N42" s="88">
        <f t="shared" si="3"/>
        <v>0</v>
      </c>
      <c r="O42" s="88">
        <f t="shared" si="4"/>
        <v>0</v>
      </c>
      <c r="P42" s="88">
        <f t="shared" si="5"/>
        <v>0</v>
      </c>
    </row>
    <row r="43" spans="1:16" s="120" customFormat="1" ht="15">
      <c r="A43" s="33">
        <v>18</v>
      </c>
      <c r="B43" s="55"/>
      <c r="C43" s="123" t="s">
        <v>42</v>
      </c>
      <c r="D43" s="116" t="s">
        <v>39</v>
      </c>
      <c r="E43" s="117">
        <v>148.12</v>
      </c>
      <c r="F43" s="16"/>
      <c r="G43" s="13"/>
      <c r="H43" s="119"/>
      <c r="I43" s="119"/>
      <c r="J43" s="119"/>
      <c r="K43" s="63"/>
      <c r="L43" s="63"/>
      <c r="M43" s="63"/>
      <c r="N43" s="63"/>
      <c r="O43" s="63"/>
      <c r="P43" s="63"/>
    </row>
    <row r="44" spans="1:16" s="120" customFormat="1" ht="18" customHeight="1">
      <c r="A44" s="33" t="s">
        <v>208</v>
      </c>
      <c r="B44" s="55"/>
      <c r="C44" s="124" t="s">
        <v>137</v>
      </c>
      <c r="D44" s="116" t="s">
        <v>39</v>
      </c>
      <c r="E44" s="117">
        <v>72.97</v>
      </c>
      <c r="F44" s="16"/>
      <c r="G44" s="13"/>
      <c r="H44" s="119"/>
      <c r="I44" s="119"/>
      <c r="J44" s="119"/>
      <c r="K44" s="63"/>
      <c r="L44" s="63"/>
      <c r="M44" s="63"/>
      <c r="N44" s="63"/>
      <c r="O44" s="63"/>
      <c r="P44" s="63"/>
    </row>
    <row r="45" spans="1:16" s="120" customFormat="1" ht="17.25" customHeight="1">
      <c r="A45" s="33" t="s">
        <v>209</v>
      </c>
      <c r="B45" s="55"/>
      <c r="C45" s="124" t="s">
        <v>135</v>
      </c>
      <c r="D45" s="116" t="s">
        <v>39</v>
      </c>
      <c r="E45" s="117">
        <v>39.18</v>
      </c>
      <c r="F45" s="16"/>
      <c r="G45" s="13"/>
      <c r="H45" s="119"/>
      <c r="I45" s="119"/>
      <c r="J45" s="119"/>
      <c r="K45" s="63"/>
      <c r="L45" s="63"/>
      <c r="M45" s="63"/>
      <c r="N45" s="63"/>
      <c r="O45" s="63"/>
      <c r="P45" s="63"/>
    </row>
    <row r="46" spans="1:16" s="120" customFormat="1" ht="15">
      <c r="A46" s="33" t="s">
        <v>210</v>
      </c>
      <c r="B46" s="55"/>
      <c r="C46" s="124" t="s">
        <v>136</v>
      </c>
      <c r="D46" s="116" t="s">
        <v>39</v>
      </c>
      <c r="E46" s="117">
        <v>50.78</v>
      </c>
      <c r="F46" s="16"/>
      <c r="G46" s="13"/>
      <c r="H46" s="119"/>
      <c r="I46" s="119"/>
      <c r="J46" s="119"/>
      <c r="K46" s="63"/>
      <c r="L46" s="63"/>
      <c r="M46" s="63"/>
      <c r="N46" s="63"/>
      <c r="O46" s="63"/>
      <c r="P46" s="63"/>
    </row>
    <row r="47" spans="1:16" s="120" customFormat="1" ht="15">
      <c r="A47" s="33" t="s">
        <v>211</v>
      </c>
      <c r="B47" s="55"/>
      <c r="C47" s="124" t="s">
        <v>40</v>
      </c>
      <c r="D47" s="116" t="s">
        <v>41</v>
      </c>
      <c r="E47" s="117">
        <v>1</v>
      </c>
      <c r="F47" s="16"/>
      <c r="G47" s="13"/>
      <c r="H47" s="119"/>
      <c r="I47" s="119"/>
      <c r="J47" s="119"/>
      <c r="K47" s="63"/>
      <c r="L47" s="63"/>
      <c r="M47" s="63"/>
      <c r="N47" s="63"/>
      <c r="O47" s="63"/>
      <c r="P47" s="63"/>
    </row>
    <row r="48" spans="1:16" s="120" customFormat="1" ht="33.75" customHeight="1">
      <c r="A48" s="33">
        <v>19</v>
      </c>
      <c r="B48" s="55"/>
      <c r="C48" s="123" t="s">
        <v>184</v>
      </c>
      <c r="D48" s="116" t="s">
        <v>24</v>
      </c>
      <c r="E48" s="117">
        <v>4.43</v>
      </c>
      <c r="F48" s="16"/>
      <c r="G48" s="13"/>
      <c r="H48" s="119"/>
      <c r="I48" s="119"/>
      <c r="J48" s="119"/>
      <c r="K48" s="63"/>
      <c r="L48" s="63"/>
      <c r="M48" s="63"/>
      <c r="N48" s="63"/>
      <c r="O48" s="63"/>
      <c r="P48" s="63"/>
    </row>
    <row r="49" spans="1:16" s="120" customFormat="1" ht="15">
      <c r="A49" s="33" t="s">
        <v>212</v>
      </c>
      <c r="B49" s="55"/>
      <c r="C49" s="124" t="s">
        <v>102</v>
      </c>
      <c r="D49" s="116" t="s">
        <v>43</v>
      </c>
      <c r="E49" s="117">
        <v>0.44</v>
      </c>
      <c r="F49" s="16"/>
      <c r="G49" s="13"/>
      <c r="H49" s="119"/>
      <c r="I49" s="119"/>
      <c r="J49" s="119"/>
      <c r="K49" s="63"/>
      <c r="L49" s="63"/>
      <c r="M49" s="63"/>
      <c r="N49" s="63"/>
      <c r="O49" s="63"/>
      <c r="P49" s="63"/>
    </row>
    <row r="50" spans="1:16" s="15" customFormat="1" ht="15">
      <c r="A50" s="75"/>
      <c r="B50" s="89"/>
      <c r="C50" s="90" t="s">
        <v>45</v>
      </c>
      <c r="D50" s="91"/>
      <c r="E50" s="92"/>
      <c r="F50" s="93"/>
      <c r="G50" s="87"/>
      <c r="H50" s="87"/>
      <c r="I50" s="87"/>
      <c r="J50" s="87"/>
      <c r="K50" s="88">
        <f t="shared" si="0"/>
        <v>0</v>
      </c>
      <c r="L50" s="88">
        <f t="shared" si="1"/>
        <v>0</v>
      </c>
      <c r="M50" s="88">
        <f t="shared" si="2"/>
        <v>0</v>
      </c>
      <c r="N50" s="88">
        <f t="shared" si="3"/>
        <v>0</v>
      </c>
      <c r="O50" s="88">
        <f t="shared" si="4"/>
        <v>0</v>
      </c>
      <c r="P50" s="88">
        <f t="shared" si="5"/>
        <v>0</v>
      </c>
    </row>
    <row r="51" spans="1:16" s="120" customFormat="1" ht="15">
      <c r="A51" s="33">
        <v>20</v>
      </c>
      <c r="B51" s="55"/>
      <c r="C51" s="123" t="s">
        <v>42</v>
      </c>
      <c r="D51" s="116" t="s">
        <v>39</v>
      </c>
      <c r="E51" s="117">
        <v>147.48</v>
      </c>
      <c r="F51" s="16"/>
      <c r="G51" s="13"/>
      <c r="H51" s="119"/>
      <c r="I51" s="119"/>
      <c r="J51" s="119"/>
      <c r="K51" s="63"/>
      <c r="L51" s="63"/>
      <c r="M51" s="63"/>
      <c r="N51" s="63"/>
      <c r="O51" s="63"/>
      <c r="P51" s="63"/>
    </row>
    <row r="52" spans="1:16" s="120" customFormat="1" ht="17.25" customHeight="1">
      <c r="A52" s="33" t="s">
        <v>213</v>
      </c>
      <c r="B52" s="55"/>
      <c r="C52" s="124" t="s">
        <v>138</v>
      </c>
      <c r="D52" s="116" t="s">
        <v>39</v>
      </c>
      <c r="E52" s="117">
        <v>72.27</v>
      </c>
      <c r="F52" s="16"/>
      <c r="G52" s="13"/>
      <c r="H52" s="119"/>
      <c r="I52" s="119"/>
      <c r="J52" s="119"/>
      <c r="K52" s="63"/>
      <c r="L52" s="63"/>
      <c r="M52" s="63"/>
      <c r="N52" s="63"/>
      <c r="O52" s="63"/>
      <c r="P52" s="63"/>
    </row>
    <row r="53" spans="1:16" s="120" customFormat="1" ht="16.5" customHeight="1">
      <c r="A53" s="33" t="s">
        <v>214</v>
      </c>
      <c r="B53" s="55"/>
      <c r="C53" s="124" t="s">
        <v>135</v>
      </c>
      <c r="D53" s="116" t="s">
        <v>39</v>
      </c>
      <c r="E53" s="117">
        <v>39.18</v>
      </c>
      <c r="F53" s="16"/>
      <c r="G53" s="13"/>
      <c r="H53" s="119"/>
      <c r="I53" s="119"/>
      <c r="J53" s="119"/>
      <c r="K53" s="63"/>
      <c r="L53" s="63"/>
      <c r="M53" s="63"/>
      <c r="N53" s="63"/>
      <c r="O53" s="63"/>
      <c r="P53" s="63"/>
    </row>
    <row r="54" spans="1:16" s="120" customFormat="1" ht="15">
      <c r="A54" s="33" t="s">
        <v>215</v>
      </c>
      <c r="B54" s="55"/>
      <c r="C54" s="124" t="s">
        <v>136</v>
      </c>
      <c r="D54" s="116" t="s">
        <v>39</v>
      </c>
      <c r="E54" s="117">
        <v>50.78</v>
      </c>
      <c r="F54" s="16"/>
      <c r="G54" s="13"/>
      <c r="H54" s="119"/>
      <c r="I54" s="119"/>
      <c r="J54" s="119"/>
      <c r="K54" s="63"/>
      <c r="L54" s="63"/>
      <c r="M54" s="63"/>
      <c r="N54" s="63"/>
      <c r="O54" s="63"/>
      <c r="P54" s="63"/>
    </row>
    <row r="55" spans="1:16" s="120" customFormat="1" ht="15">
      <c r="A55" s="33" t="s">
        <v>216</v>
      </c>
      <c r="B55" s="55"/>
      <c r="C55" s="124" t="s">
        <v>40</v>
      </c>
      <c r="D55" s="116" t="s">
        <v>41</v>
      </c>
      <c r="E55" s="117">
        <v>1</v>
      </c>
      <c r="F55" s="16"/>
      <c r="G55" s="13"/>
      <c r="H55" s="119"/>
      <c r="I55" s="119"/>
      <c r="J55" s="119"/>
      <c r="K55" s="63"/>
      <c r="L55" s="63"/>
      <c r="M55" s="63"/>
      <c r="N55" s="63"/>
      <c r="O55" s="63"/>
      <c r="P55" s="63"/>
    </row>
    <row r="56" spans="1:16" s="120" customFormat="1" ht="33" customHeight="1">
      <c r="A56" s="33">
        <v>21</v>
      </c>
      <c r="B56" s="55"/>
      <c r="C56" s="123" t="s">
        <v>184</v>
      </c>
      <c r="D56" s="116" t="s">
        <v>24</v>
      </c>
      <c r="E56" s="117">
        <v>4.35</v>
      </c>
      <c r="F56" s="16"/>
      <c r="G56" s="13"/>
      <c r="H56" s="119"/>
      <c r="I56" s="119"/>
      <c r="J56" s="119"/>
      <c r="K56" s="63"/>
      <c r="L56" s="63"/>
      <c r="M56" s="63"/>
      <c r="N56" s="63"/>
      <c r="O56" s="63"/>
      <c r="P56" s="63"/>
    </row>
    <row r="57" spans="1:16" s="120" customFormat="1" ht="15">
      <c r="A57" s="33" t="s">
        <v>217</v>
      </c>
      <c r="B57" s="55"/>
      <c r="C57" s="124" t="s">
        <v>102</v>
      </c>
      <c r="D57" s="116" t="s">
        <v>43</v>
      </c>
      <c r="E57" s="117">
        <v>0.44</v>
      </c>
      <c r="F57" s="16"/>
      <c r="G57" s="13"/>
      <c r="H57" s="119"/>
      <c r="I57" s="119"/>
      <c r="J57" s="119"/>
      <c r="K57" s="63"/>
      <c r="L57" s="63"/>
      <c r="M57" s="63"/>
      <c r="N57" s="63"/>
      <c r="O57" s="63"/>
      <c r="P57" s="63"/>
    </row>
    <row r="58" spans="1:16" s="15" customFormat="1" ht="15">
      <c r="A58" s="75"/>
      <c r="B58" s="89"/>
      <c r="C58" s="90" t="s">
        <v>46</v>
      </c>
      <c r="D58" s="91"/>
      <c r="E58" s="92"/>
      <c r="F58" s="93"/>
      <c r="G58" s="87"/>
      <c r="H58" s="87"/>
      <c r="I58" s="87"/>
      <c r="J58" s="87"/>
      <c r="K58" s="88">
        <f t="shared" si="0"/>
        <v>0</v>
      </c>
      <c r="L58" s="88">
        <f t="shared" si="1"/>
        <v>0</v>
      </c>
      <c r="M58" s="88">
        <f t="shared" si="2"/>
        <v>0</v>
      </c>
      <c r="N58" s="88">
        <f t="shared" si="3"/>
        <v>0</v>
      </c>
      <c r="O58" s="88">
        <f t="shared" si="4"/>
        <v>0</v>
      </c>
      <c r="P58" s="88">
        <f t="shared" si="5"/>
        <v>0</v>
      </c>
    </row>
    <row r="59" spans="1:16" s="120" customFormat="1" ht="15">
      <c r="A59" s="33">
        <v>22</v>
      </c>
      <c r="B59" s="55"/>
      <c r="C59" s="123" t="s">
        <v>42</v>
      </c>
      <c r="D59" s="116" t="s">
        <v>39</v>
      </c>
      <c r="E59" s="117">
        <v>142.6</v>
      </c>
      <c r="F59" s="16"/>
      <c r="G59" s="13"/>
      <c r="H59" s="119"/>
      <c r="I59" s="119"/>
      <c r="J59" s="119"/>
      <c r="K59" s="63"/>
      <c r="L59" s="63"/>
      <c r="M59" s="63"/>
      <c r="N59" s="63"/>
      <c r="O59" s="63"/>
      <c r="P59" s="63"/>
    </row>
    <row r="60" spans="1:16" s="120" customFormat="1" ht="15.75" customHeight="1">
      <c r="A60" s="33" t="s">
        <v>218</v>
      </c>
      <c r="B60" s="55"/>
      <c r="C60" s="124" t="s">
        <v>139</v>
      </c>
      <c r="D60" s="116" t="s">
        <v>39</v>
      </c>
      <c r="E60" s="117">
        <v>66.9</v>
      </c>
      <c r="F60" s="16"/>
      <c r="G60" s="13"/>
      <c r="H60" s="119"/>
      <c r="I60" s="119"/>
      <c r="J60" s="119"/>
      <c r="K60" s="63"/>
      <c r="L60" s="63"/>
      <c r="M60" s="63"/>
      <c r="N60" s="63"/>
      <c r="O60" s="63"/>
      <c r="P60" s="63"/>
    </row>
    <row r="61" spans="1:16" s="120" customFormat="1" ht="16.5" customHeight="1">
      <c r="A61" s="33" t="s">
        <v>219</v>
      </c>
      <c r="B61" s="55"/>
      <c r="C61" s="124" t="s">
        <v>135</v>
      </c>
      <c r="D61" s="116" t="s">
        <v>39</v>
      </c>
      <c r="E61" s="117">
        <v>39.18</v>
      </c>
      <c r="F61" s="16"/>
      <c r="G61" s="13"/>
      <c r="H61" s="119"/>
      <c r="I61" s="119"/>
      <c r="J61" s="119"/>
      <c r="K61" s="63"/>
      <c r="L61" s="63"/>
      <c r="M61" s="63"/>
      <c r="N61" s="63"/>
      <c r="O61" s="63"/>
      <c r="P61" s="63"/>
    </row>
    <row r="62" spans="1:16" s="120" customFormat="1" ht="15">
      <c r="A62" s="33" t="s">
        <v>220</v>
      </c>
      <c r="B62" s="55"/>
      <c r="C62" s="124" t="s">
        <v>136</v>
      </c>
      <c r="D62" s="116" t="s">
        <v>39</v>
      </c>
      <c r="E62" s="117">
        <v>50.78</v>
      </c>
      <c r="F62" s="16"/>
      <c r="G62" s="13"/>
      <c r="H62" s="119"/>
      <c r="I62" s="119"/>
      <c r="J62" s="119"/>
      <c r="K62" s="63"/>
      <c r="L62" s="63"/>
      <c r="M62" s="63"/>
      <c r="N62" s="63"/>
      <c r="O62" s="63"/>
      <c r="P62" s="63"/>
    </row>
    <row r="63" spans="1:16" s="120" customFormat="1" ht="15">
      <c r="A63" s="33" t="s">
        <v>221</v>
      </c>
      <c r="B63" s="55"/>
      <c r="C63" s="124" t="s">
        <v>40</v>
      </c>
      <c r="D63" s="116" t="s">
        <v>41</v>
      </c>
      <c r="E63" s="117">
        <v>1</v>
      </c>
      <c r="F63" s="16"/>
      <c r="G63" s="13"/>
      <c r="H63" s="119"/>
      <c r="I63" s="119"/>
      <c r="J63" s="119"/>
      <c r="K63" s="63"/>
      <c r="L63" s="63"/>
      <c r="M63" s="63"/>
      <c r="N63" s="63"/>
      <c r="O63" s="63"/>
      <c r="P63" s="63"/>
    </row>
    <row r="64" spans="1:16" s="120" customFormat="1" ht="31.5" customHeight="1">
      <c r="A64" s="33">
        <v>23</v>
      </c>
      <c r="B64" s="55"/>
      <c r="C64" s="123" t="s">
        <v>184</v>
      </c>
      <c r="D64" s="116" t="s">
        <v>24</v>
      </c>
      <c r="E64" s="117">
        <v>4.21</v>
      </c>
      <c r="F64" s="16"/>
      <c r="G64" s="13"/>
      <c r="H64" s="119"/>
      <c r="I64" s="119"/>
      <c r="J64" s="119"/>
      <c r="K64" s="63"/>
      <c r="L64" s="63"/>
      <c r="M64" s="63"/>
      <c r="N64" s="63"/>
      <c r="O64" s="63"/>
      <c r="P64" s="63"/>
    </row>
    <row r="65" spans="1:16" s="120" customFormat="1" ht="15">
      <c r="A65" s="33" t="s">
        <v>222</v>
      </c>
      <c r="B65" s="55"/>
      <c r="C65" s="124" t="s">
        <v>102</v>
      </c>
      <c r="D65" s="116" t="s">
        <v>43</v>
      </c>
      <c r="E65" s="117">
        <v>0.42</v>
      </c>
      <c r="F65" s="16"/>
      <c r="G65" s="13"/>
      <c r="H65" s="119"/>
      <c r="I65" s="119"/>
      <c r="J65" s="119"/>
      <c r="K65" s="63"/>
      <c r="L65" s="63"/>
      <c r="M65" s="63"/>
      <c r="N65" s="63"/>
      <c r="O65" s="63"/>
      <c r="P65" s="63"/>
    </row>
    <row r="66" spans="1:16" s="15" customFormat="1" ht="15">
      <c r="A66" s="75"/>
      <c r="B66" s="89"/>
      <c r="C66" s="90" t="s">
        <v>47</v>
      </c>
      <c r="D66" s="91"/>
      <c r="E66" s="92"/>
      <c r="F66" s="93"/>
      <c r="G66" s="87"/>
      <c r="H66" s="87"/>
      <c r="I66" s="87"/>
      <c r="J66" s="87"/>
      <c r="K66" s="88">
        <f t="shared" si="0"/>
        <v>0</v>
      </c>
      <c r="L66" s="88">
        <f t="shared" si="1"/>
        <v>0</v>
      </c>
      <c r="M66" s="88">
        <f t="shared" si="2"/>
        <v>0</v>
      </c>
      <c r="N66" s="88">
        <f t="shared" si="3"/>
        <v>0</v>
      </c>
      <c r="O66" s="88">
        <f t="shared" si="4"/>
        <v>0</v>
      </c>
      <c r="P66" s="88">
        <f t="shared" si="5"/>
        <v>0</v>
      </c>
    </row>
    <row r="67" spans="1:16" s="120" customFormat="1" ht="15">
      <c r="A67" s="33">
        <v>24</v>
      </c>
      <c r="B67" s="55"/>
      <c r="C67" s="123" t="s">
        <v>42</v>
      </c>
      <c r="D67" s="116" t="s">
        <v>39</v>
      </c>
      <c r="E67" s="117">
        <v>140.16</v>
      </c>
      <c r="F67" s="16"/>
      <c r="G67" s="13"/>
      <c r="H67" s="119"/>
      <c r="I67" s="119"/>
      <c r="J67" s="119"/>
      <c r="K67" s="63"/>
      <c r="L67" s="63"/>
      <c r="M67" s="63"/>
      <c r="N67" s="63"/>
      <c r="O67" s="63"/>
      <c r="P67" s="63"/>
    </row>
    <row r="68" spans="1:16" s="120" customFormat="1" ht="16.5" customHeight="1">
      <c r="A68" s="33" t="s">
        <v>223</v>
      </c>
      <c r="B68" s="55"/>
      <c r="C68" s="124" t="s">
        <v>140</v>
      </c>
      <c r="D68" s="116" t="s">
        <v>39</v>
      </c>
      <c r="E68" s="117">
        <v>64.22</v>
      </c>
      <c r="F68" s="16"/>
      <c r="G68" s="13"/>
      <c r="H68" s="119"/>
      <c r="I68" s="119"/>
      <c r="J68" s="119"/>
      <c r="K68" s="63"/>
      <c r="L68" s="63"/>
      <c r="M68" s="63"/>
      <c r="N68" s="63"/>
      <c r="O68" s="63"/>
      <c r="P68" s="63"/>
    </row>
    <row r="69" spans="1:16" s="120" customFormat="1" ht="15.75" customHeight="1">
      <c r="A69" s="33" t="s">
        <v>224</v>
      </c>
      <c r="B69" s="55"/>
      <c r="C69" s="124" t="s">
        <v>135</v>
      </c>
      <c r="D69" s="116" t="s">
        <v>39</v>
      </c>
      <c r="E69" s="117">
        <v>39.18</v>
      </c>
      <c r="F69" s="16"/>
      <c r="G69" s="13"/>
      <c r="H69" s="119"/>
      <c r="I69" s="119"/>
      <c r="J69" s="119"/>
      <c r="K69" s="63"/>
      <c r="L69" s="63"/>
      <c r="M69" s="63"/>
      <c r="N69" s="63"/>
      <c r="O69" s="63"/>
      <c r="P69" s="63"/>
    </row>
    <row r="70" spans="1:16" s="120" customFormat="1" ht="15">
      <c r="A70" s="33" t="s">
        <v>225</v>
      </c>
      <c r="B70" s="55"/>
      <c r="C70" s="124" t="s">
        <v>136</v>
      </c>
      <c r="D70" s="116" t="s">
        <v>39</v>
      </c>
      <c r="E70" s="117">
        <v>50.78</v>
      </c>
      <c r="F70" s="16"/>
      <c r="G70" s="13"/>
      <c r="H70" s="119"/>
      <c r="I70" s="119"/>
      <c r="J70" s="119"/>
      <c r="K70" s="63"/>
      <c r="L70" s="63"/>
      <c r="M70" s="63"/>
      <c r="N70" s="63"/>
      <c r="O70" s="63"/>
      <c r="P70" s="63"/>
    </row>
    <row r="71" spans="1:16" s="120" customFormat="1" ht="15">
      <c r="A71" s="33" t="s">
        <v>226</v>
      </c>
      <c r="B71" s="55"/>
      <c r="C71" s="124" t="s">
        <v>40</v>
      </c>
      <c r="D71" s="116" t="s">
        <v>41</v>
      </c>
      <c r="E71" s="117">
        <v>1</v>
      </c>
      <c r="F71" s="16"/>
      <c r="G71" s="13"/>
      <c r="H71" s="119"/>
      <c r="I71" s="119"/>
      <c r="J71" s="119"/>
      <c r="K71" s="63"/>
      <c r="L71" s="63"/>
      <c r="M71" s="63"/>
      <c r="N71" s="63"/>
      <c r="O71" s="63"/>
      <c r="P71" s="63"/>
    </row>
    <row r="72" spans="1:16" s="120" customFormat="1" ht="33" customHeight="1">
      <c r="A72" s="33">
        <v>25</v>
      </c>
      <c r="B72" s="55"/>
      <c r="C72" s="123" t="s">
        <v>184</v>
      </c>
      <c r="D72" s="116" t="s">
        <v>24</v>
      </c>
      <c r="E72" s="117">
        <v>4.14</v>
      </c>
      <c r="F72" s="16"/>
      <c r="G72" s="13"/>
      <c r="H72" s="119"/>
      <c r="I72" s="119"/>
      <c r="J72" s="119"/>
      <c r="K72" s="63"/>
      <c r="L72" s="63"/>
      <c r="M72" s="63"/>
      <c r="N72" s="63"/>
      <c r="O72" s="63"/>
      <c r="P72" s="63"/>
    </row>
    <row r="73" spans="1:16" s="120" customFormat="1" ht="15">
      <c r="A73" s="33" t="s">
        <v>227</v>
      </c>
      <c r="B73" s="55"/>
      <c r="C73" s="124" t="s">
        <v>102</v>
      </c>
      <c r="D73" s="116" t="s">
        <v>43</v>
      </c>
      <c r="E73" s="117">
        <v>0.41</v>
      </c>
      <c r="F73" s="16"/>
      <c r="G73" s="13"/>
      <c r="H73" s="119"/>
      <c r="I73" s="119"/>
      <c r="J73" s="119"/>
      <c r="K73" s="63"/>
      <c r="L73" s="63"/>
      <c r="M73" s="63"/>
      <c r="N73" s="63"/>
      <c r="O73" s="63"/>
      <c r="P73" s="63"/>
    </row>
    <row r="74" spans="1:16" s="15" customFormat="1" ht="15">
      <c r="A74" s="75"/>
      <c r="B74" s="89"/>
      <c r="C74" s="90" t="s">
        <v>48</v>
      </c>
      <c r="D74" s="91"/>
      <c r="E74" s="92"/>
      <c r="F74" s="93"/>
      <c r="G74" s="87"/>
      <c r="H74" s="87"/>
      <c r="I74" s="87"/>
      <c r="J74" s="87"/>
      <c r="K74" s="88">
        <f t="shared" si="0"/>
        <v>0</v>
      </c>
      <c r="L74" s="88">
        <f t="shared" si="1"/>
        <v>0</v>
      </c>
      <c r="M74" s="88">
        <f t="shared" si="2"/>
        <v>0</v>
      </c>
      <c r="N74" s="88">
        <f t="shared" si="3"/>
        <v>0</v>
      </c>
      <c r="O74" s="88">
        <f t="shared" si="4"/>
        <v>0</v>
      </c>
      <c r="P74" s="88">
        <f t="shared" si="5"/>
        <v>0</v>
      </c>
    </row>
    <row r="75" spans="1:16" s="120" customFormat="1" ht="45">
      <c r="A75" s="33">
        <v>26</v>
      </c>
      <c r="B75" s="55"/>
      <c r="C75" s="123" t="s">
        <v>193</v>
      </c>
      <c r="D75" s="116" t="s">
        <v>39</v>
      </c>
      <c r="E75" s="117">
        <v>149.06</v>
      </c>
      <c r="F75" s="16"/>
      <c r="G75" s="13"/>
      <c r="H75" s="119"/>
      <c r="I75" s="119"/>
      <c r="J75" s="119"/>
      <c r="K75" s="63"/>
      <c r="L75" s="63"/>
      <c r="M75" s="63"/>
      <c r="N75" s="63"/>
      <c r="O75" s="63"/>
      <c r="P75" s="63"/>
    </row>
    <row r="76" spans="1:16" s="120" customFormat="1" ht="15">
      <c r="A76" s="33" t="s">
        <v>228</v>
      </c>
      <c r="B76" s="55"/>
      <c r="C76" s="124" t="s">
        <v>141</v>
      </c>
      <c r="D76" s="116" t="s">
        <v>39</v>
      </c>
      <c r="E76" s="117">
        <v>147.07</v>
      </c>
      <c r="F76" s="16"/>
      <c r="G76" s="13"/>
      <c r="H76" s="119"/>
      <c r="I76" s="119"/>
      <c r="J76" s="119"/>
      <c r="K76" s="63"/>
      <c r="L76" s="63"/>
      <c r="M76" s="63"/>
      <c r="N76" s="63"/>
      <c r="O76" s="63"/>
      <c r="P76" s="63"/>
    </row>
    <row r="77" spans="1:16" s="120" customFormat="1" ht="15">
      <c r="A77" s="33" t="s">
        <v>229</v>
      </c>
      <c r="B77" s="55"/>
      <c r="C77" s="124" t="s">
        <v>142</v>
      </c>
      <c r="D77" s="116" t="s">
        <v>39</v>
      </c>
      <c r="E77" s="117">
        <v>16.92</v>
      </c>
      <c r="F77" s="16"/>
      <c r="G77" s="13"/>
      <c r="H77" s="119"/>
      <c r="I77" s="119"/>
      <c r="J77" s="119"/>
      <c r="K77" s="63"/>
      <c r="L77" s="63"/>
      <c r="M77" s="63"/>
      <c r="N77" s="63"/>
      <c r="O77" s="63"/>
      <c r="P77" s="63"/>
    </row>
    <row r="78" spans="1:16" s="120" customFormat="1" ht="15">
      <c r="A78" s="33" t="s">
        <v>230</v>
      </c>
      <c r="B78" s="55"/>
      <c r="C78" s="124" t="s">
        <v>40</v>
      </c>
      <c r="D78" s="116" t="s">
        <v>41</v>
      </c>
      <c r="E78" s="117">
        <v>1</v>
      </c>
      <c r="F78" s="16"/>
      <c r="G78" s="13"/>
      <c r="H78" s="119"/>
      <c r="I78" s="119"/>
      <c r="J78" s="119"/>
      <c r="K78" s="63"/>
      <c r="L78" s="63"/>
      <c r="M78" s="63"/>
      <c r="N78" s="63"/>
      <c r="O78" s="63"/>
      <c r="P78" s="63"/>
    </row>
    <row r="79" spans="1:16" s="120" customFormat="1" ht="33.75" customHeight="1">
      <c r="A79" s="33">
        <v>27</v>
      </c>
      <c r="B79" s="55"/>
      <c r="C79" s="123" t="s">
        <v>184</v>
      </c>
      <c r="D79" s="116" t="s">
        <v>24</v>
      </c>
      <c r="E79" s="117">
        <v>5.1</v>
      </c>
      <c r="F79" s="16"/>
      <c r="G79" s="13"/>
      <c r="H79" s="119"/>
      <c r="I79" s="119"/>
      <c r="J79" s="119"/>
      <c r="K79" s="63"/>
      <c r="L79" s="63"/>
      <c r="M79" s="63"/>
      <c r="N79" s="63"/>
      <c r="O79" s="63"/>
      <c r="P79" s="63"/>
    </row>
    <row r="80" spans="1:16" s="120" customFormat="1" ht="15">
      <c r="A80" s="33" t="s">
        <v>231</v>
      </c>
      <c r="B80" s="55"/>
      <c r="C80" s="124" t="s">
        <v>102</v>
      </c>
      <c r="D80" s="116" t="s">
        <v>43</v>
      </c>
      <c r="E80" s="117">
        <v>0.51</v>
      </c>
      <c r="F80" s="16"/>
      <c r="G80" s="13"/>
      <c r="H80" s="119"/>
      <c r="I80" s="119"/>
      <c r="J80" s="119"/>
      <c r="K80" s="63"/>
      <c r="L80" s="63"/>
      <c r="M80" s="63"/>
      <c r="N80" s="63"/>
      <c r="O80" s="63"/>
      <c r="P80" s="63"/>
    </row>
    <row r="81" spans="1:16" s="15" customFormat="1" ht="15">
      <c r="A81" s="75"/>
      <c r="B81" s="89"/>
      <c r="C81" s="90" t="s">
        <v>49</v>
      </c>
      <c r="D81" s="91"/>
      <c r="E81" s="92"/>
      <c r="F81" s="93"/>
      <c r="G81" s="87"/>
      <c r="H81" s="87"/>
      <c r="I81" s="87"/>
      <c r="J81" s="87"/>
      <c r="K81" s="88">
        <f t="shared" si="0"/>
        <v>0</v>
      </c>
      <c r="L81" s="88">
        <f t="shared" si="1"/>
        <v>0</v>
      </c>
      <c r="M81" s="88">
        <f t="shared" si="2"/>
        <v>0</v>
      </c>
      <c r="N81" s="88">
        <f t="shared" si="3"/>
        <v>0</v>
      </c>
      <c r="O81" s="88">
        <f t="shared" si="4"/>
        <v>0</v>
      </c>
      <c r="P81" s="88">
        <f t="shared" si="5"/>
        <v>0</v>
      </c>
    </row>
    <row r="82" spans="1:16" s="120" customFormat="1" ht="15">
      <c r="A82" s="33">
        <v>28</v>
      </c>
      <c r="B82" s="55"/>
      <c r="C82" s="123" t="s">
        <v>42</v>
      </c>
      <c r="D82" s="116" t="s">
        <v>39</v>
      </c>
      <c r="E82" s="117">
        <v>68.08</v>
      </c>
      <c r="F82" s="16"/>
      <c r="G82" s="13"/>
      <c r="H82" s="119"/>
      <c r="I82" s="119"/>
      <c r="J82" s="119"/>
      <c r="K82" s="63"/>
      <c r="L82" s="63"/>
      <c r="M82" s="63"/>
      <c r="N82" s="63"/>
      <c r="O82" s="63"/>
      <c r="P82" s="63"/>
    </row>
    <row r="83" spans="1:16" s="120" customFormat="1" ht="15.75" customHeight="1">
      <c r="A83" s="33" t="s">
        <v>232</v>
      </c>
      <c r="B83" s="55"/>
      <c r="C83" s="124" t="s">
        <v>143</v>
      </c>
      <c r="D83" s="116" t="s">
        <v>39</v>
      </c>
      <c r="E83" s="117">
        <v>36.76</v>
      </c>
      <c r="F83" s="16"/>
      <c r="G83" s="13"/>
      <c r="H83" s="119"/>
      <c r="I83" s="119"/>
      <c r="J83" s="119"/>
      <c r="K83" s="63"/>
      <c r="L83" s="63"/>
      <c r="M83" s="63"/>
      <c r="N83" s="63"/>
      <c r="O83" s="63"/>
      <c r="P83" s="63"/>
    </row>
    <row r="84" spans="1:16" s="120" customFormat="1" ht="16.5" customHeight="1">
      <c r="A84" s="33" t="s">
        <v>233</v>
      </c>
      <c r="B84" s="55"/>
      <c r="C84" s="124" t="s">
        <v>144</v>
      </c>
      <c r="D84" s="116" t="s">
        <v>39</v>
      </c>
      <c r="E84" s="117">
        <v>38.12</v>
      </c>
      <c r="F84" s="16"/>
      <c r="G84" s="13"/>
      <c r="H84" s="119"/>
      <c r="I84" s="119"/>
      <c r="J84" s="119"/>
      <c r="K84" s="63"/>
      <c r="L84" s="63"/>
      <c r="M84" s="63"/>
      <c r="N84" s="63"/>
      <c r="O84" s="63"/>
      <c r="P84" s="63"/>
    </row>
    <row r="85" spans="1:16" s="120" customFormat="1" ht="15">
      <c r="A85" s="33" t="s">
        <v>234</v>
      </c>
      <c r="B85" s="55"/>
      <c r="C85" s="124" t="s">
        <v>40</v>
      </c>
      <c r="D85" s="116" t="s">
        <v>41</v>
      </c>
      <c r="E85" s="117">
        <v>1</v>
      </c>
      <c r="F85" s="16"/>
      <c r="G85" s="13"/>
      <c r="H85" s="119"/>
      <c r="I85" s="119"/>
      <c r="J85" s="119"/>
      <c r="K85" s="63"/>
      <c r="L85" s="63"/>
      <c r="M85" s="63"/>
      <c r="N85" s="63"/>
      <c r="O85" s="63"/>
      <c r="P85" s="63"/>
    </row>
    <row r="86" spans="1:16" s="120" customFormat="1" ht="34.5" customHeight="1">
      <c r="A86" s="33">
        <v>29</v>
      </c>
      <c r="B86" s="55"/>
      <c r="C86" s="123" t="s">
        <v>184</v>
      </c>
      <c r="D86" s="116" t="s">
        <v>24</v>
      </c>
      <c r="E86" s="117">
        <v>2.59</v>
      </c>
      <c r="F86" s="16"/>
      <c r="G86" s="13"/>
      <c r="H86" s="119"/>
      <c r="I86" s="119"/>
      <c r="J86" s="119"/>
      <c r="K86" s="63"/>
      <c r="L86" s="63"/>
      <c r="M86" s="63"/>
      <c r="N86" s="63"/>
      <c r="O86" s="63"/>
      <c r="P86" s="63"/>
    </row>
    <row r="87" spans="1:16" s="120" customFormat="1" ht="20.25" customHeight="1">
      <c r="A87" s="33" t="s">
        <v>235</v>
      </c>
      <c r="B87" s="55"/>
      <c r="C87" s="124" t="s">
        <v>102</v>
      </c>
      <c r="D87" s="116" t="s">
        <v>43</v>
      </c>
      <c r="E87" s="117">
        <v>0.26</v>
      </c>
      <c r="F87" s="16"/>
      <c r="G87" s="13"/>
      <c r="H87" s="119"/>
      <c r="I87" s="119"/>
      <c r="J87" s="119"/>
      <c r="K87" s="63"/>
      <c r="L87" s="63"/>
      <c r="M87" s="63"/>
      <c r="N87" s="63"/>
      <c r="O87" s="63"/>
      <c r="P87" s="63"/>
    </row>
    <row r="88" spans="1:16" s="15" customFormat="1" ht="15">
      <c r="A88" s="75"/>
      <c r="B88" s="89"/>
      <c r="C88" s="90" t="s">
        <v>50</v>
      </c>
      <c r="D88" s="91"/>
      <c r="E88" s="92"/>
      <c r="F88" s="93"/>
      <c r="G88" s="87"/>
      <c r="H88" s="87"/>
      <c r="I88" s="87"/>
      <c r="J88" s="87"/>
      <c r="K88" s="88">
        <f aca="true" t="shared" si="6" ref="K88:K136">J88+I88+H88</f>
        <v>0</v>
      </c>
      <c r="L88" s="88">
        <f aca="true" t="shared" si="7" ref="L88:L136">F88*E88</f>
        <v>0</v>
      </c>
      <c r="M88" s="88">
        <f aca="true" t="shared" si="8" ref="M88:M136">H88*E88</f>
        <v>0</v>
      </c>
      <c r="N88" s="88">
        <f aca="true" t="shared" si="9" ref="N88:N136">I88*E88</f>
        <v>0</v>
      </c>
      <c r="O88" s="88">
        <f aca="true" t="shared" si="10" ref="O88:O136">J88*E88</f>
        <v>0</v>
      </c>
      <c r="P88" s="88">
        <f aca="true" t="shared" si="11" ref="P88:P136">O88+N88+M88</f>
        <v>0</v>
      </c>
    </row>
    <row r="89" spans="1:16" s="120" customFormat="1" ht="15">
      <c r="A89" s="33">
        <v>30</v>
      </c>
      <c r="B89" s="55"/>
      <c r="C89" s="123" t="s">
        <v>42</v>
      </c>
      <c r="D89" s="116" t="s">
        <v>39</v>
      </c>
      <c r="E89" s="117">
        <v>715.54</v>
      </c>
      <c r="F89" s="16"/>
      <c r="G89" s="13"/>
      <c r="H89" s="119"/>
      <c r="I89" s="119"/>
      <c r="J89" s="119"/>
      <c r="K89" s="63"/>
      <c r="L89" s="63"/>
      <c r="M89" s="63"/>
      <c r="N89" s="63"/>
      <c r="O89" s="63"/>
      <c r="P89" s="63"/>
    </row>
    <row r="90" spans="1:16" s="120" customFormat="1" ht="15">
      <c r="A90" s="33" t="s">
        <v>236</v>
      </c>
      <c r="B90" s="55"/>
      <c r="C90" s="124" t="s">
        <v>145</v>
      </c>
      <c r="D90" s="116" t="s">
        <v>39</v>
      </c>
      <c r="E90" s="117">
        <v>164.12</v>
      </c>
      <c r="F90" s="16"/>
      <c r="G90" s="13"/>
      <c r="H90" s="119"/>
      <c r="I90" s="119"/>
      <c r="J90" s="119"/>
      <c r="K90" s="63"/>
      <c r="L90" s="63"/>
      <c r="M90" s="63"/>
      <c r="N90" s="63"/>
      <c r="O90" s="63"/>
      <c r="P90" s="63"/>
    </row>
    <row r="91" spans="1:16" s="120" customFormat="1" ht="15">
      <c r="A91" s="33" t="s">
        <v>237</v>
      </c>
      <c r="B91" s="55"/>
      <c r="C91" s="124" t="s">
        <v>146</v>
      </c>
      <c r="D91" s="116" t="s">
        <v>39</v>
      </c>
      <c r="E91" s="117">
        <v>50.6</v>
      </c>
      <c r="F91" s="16"/>
      <c r="G91" s="13"/>
      <c r="H91" s="119"/>
      <c r="I91" s="119"/>
      <c r="J91" s="119"/>
      <c r="K91" s="63"/>
      <c r="L91" s="63"/>
      <c r="M91" s="63"/>
      <c r="N91" s="63"/>
      <c r="O91" s="63"/>
      <c r="P91" s="63"/>
    </row>
    <row r="92" spans="1:16" s="120" customFormat="1" ht="15">
      <c r="A92" s="33" t="s">
        <v>238</v>
      </c>
      <c r="B92" s="55"/>
      <c r="C92" s="124" t="s">
        <v>147</v>
      </c>
      <c r="D92" s="116" t="s">
        <v>39</v>
      </c>
      <c r="E92" s="117">
        <v>16.4</v>
      </c>
      <c r="F92" s="16"/>
      <c r="G92" s="13"/>
      <c r="H92" s="119"/>
      <c r="I92" s="119"/>
      <c r="J92" s="119"/>
      <c r="K92" s="63"/>
      <c r="L92" s="63"/>
      <c r="M92" s="63"/>
      <c r="N92" s="63"/>
      <c r="O92" s="63"/>
      <c r="P92" s="63"/>
    </row>
    <row r="93" spans="1:16" s="120" customFormat="1" ht="15">
      <c r="A93" s="33" t="s">
        <v>239</v>
      </c>
      <c r="B93" s="55"/>
      <c r="C93" s="124" t="s">
        <v>148</v>
      </c>
      <c r="D93" s="116" t="s">
        <v>39</v>
      </c>
      <c r="E93" s="117">
        <v>17.33</v>
      </c>
      <c r="F93" s="16"/>
      <c r="G93" s="13"/>
      <c r="H93" s="119"/>
      <c r="I93" s="119"/>
      <c r="J93" s="119"/>
      <c r="K93" s="63"/>
      <c r="L93" s="63"/>
      <c r="M93" s="63"/>
      <c r="N93" s="63"/>
      <c r="O93" s="63"/>
      <c r="P93" s="63"/>
    </row>
    <row r="94" spans="1:16" s="120" customFormat="1" ht="15">
      <c r="A94" s="33" t="s">
        <v>240</v>
      </c>
      <c r="B94" s="55"/>
      <c r="C94" s="124" t="s">
        <v>149</v>
      </c>
      <c r="D94" s="116" t="s">
        <v>39</v>
      </c>
      <c r="E94" s="117">
        <v>189.51</v>
      </c>
      <c r="F94" s="16"/>
      <c r="G94" s="13"/>
      <c r="H94" s="119"/>
      <c r="I94" s="119"/>
      <c r="J94" s="119"/>
      <c r="K94" s="63"/>
      <c r="L94" s="63"/>
      <c r="M94" s="63"/>
      <c r="N94" s="63"/>
      <c r="O94" s="63"/>
      <c r="P94" s="63"/>
    </row>
    <row r="95" spans="1:16" s="120" customFormat="1" ht="15">
      <c r="A95" s="33" t="s">
        <v>241</v>
      </c>
      <c r="B95" s="55"/>
      <c r="C95" s="124" t="s">
        <v>150</v>
      </c>
      <c r="D95" s="116" t="s">
        <v>39</v>
      </c>
      <c r="E95" s="117">
        <v>71.28</v>
      </c>
      <c r="F95" s="16"/>
      <c r="G95" s="13"/>
      <c r="H95" s="119"/>
      <c r="I95" s="119"/>
      <c r="J95" s="119"/>
      <c r="K95" s="63"/>
      <c r="L95" s="63"/>
      <c r="M95" s="63"/>
      <c r="N95" s="63"/>
      <c r="O95" s="63"/>
      <c r="P95" s="63"/>
    </row>
    <row r="96" spans="1:16" s="120" customFormat="1" ht="15">
      <c r="A96" s="33" t="s">
        <v>242</v>
      </c>
      <c r="B96" s="55"/>
      <c r="C96" s="124" t="s">
        <v>151</v>
      </c>
      <c r="D96" s="116" t="s">
        <v>39</v>
      </c>
      <c r="E96" s="117">
        <v>52.27</v>
      </c>
      <c r="F96" s="16"/>
      <c r="G96" s="13"/>
      <c r="H96" s="119"/>
      <c r="I96" s="119"/>
      <c r="J96" s="119"/>
      <c r="K96" s="63"/>
      <c r="L96" s="63"/>
      <c r="M96" s="63"/>
      <c r="N96" s="63"/>
      <c r="O96" s="63"/>
      <c r="P96" s="63"/>
    </row>
    <row r="97" spans="1:16" s="120" customFormat="1" ht="15">
      <c r="A97" s="33" t="s">
        <v>243</v>
      </c>
      <c r="B97" s="55"/>
      <c r="C97" s="124" t="s">
        <v>152</v>
      </c>
      <c r="D97" s="116" t="s">
        <v>39</v>
      </c>
      <c r="E97" s="117">
        <v>53.86</v>
      </c>
      <c r="F97" s="16"/>
      <c r="G97" s="13"/>
      <c r="H97" s="119"/>
      <c r="I97" s="119"/>
      <c r="J97" s="119"/>
      <c r="K97" s="63"/>
      <c r="L97" s="63"/>
      <c r="M97" s="63"/>
      <c r="N97" s="63"/>
      <c r="O97" s="63"/>
      <c r="P97" s="63"/>
    </row>
    <row r="98" spans="1:16" s="120" customFormat="1" ht="15">
      <c r="A98" s="33" t="s">
        <v>244</v>
      </c>
      <c r="B98" s="55"/>
      <c r="C98" s="124" t="s">
        <v>153</v>
      </c>
      <c r="D98" s="116" t="s">
        <v>39</v>
      </c>
      <c r="E98" s="117">
        <v>59.51</v>
      </c>
      <c r="F98" s="16"/>
      <c r="G98" s="13"/>
      <c r="H98" s="119"/>
      <c r="I98" s="119"/>
      <c r="J98" s="119"/>
      <c r="K98" s="63"/>
      <c r="L98" s="63"/>
      <c r="M98" s="63"/>
      <c r="N98" s="63"/>
      <c r="O98" s="63"/>
      <c r="P98" s="63"/>
    </row>
    <row r="99" spans="1:16" s="120" customFormat="1" ht="30">
      <c r="A99" s="33" t="s">
        <v>245</v>
      </c>
      <c r="B99" s="55"/>
      <c r="C99" s="124" t="s">
        <v>154</v>
      </c>
      <c r="D99" s="116" t="s">
        <v>39</v>
      </c>
      <c r="E99" s="117">
        <v>78.54</v>
      </c>
      <c r="F99" s="16"/>
      <c r="G99" s="13"/>
      <c r="H99" s="119"/>
      <c r="I99" s="119"/>
      <c r="J99" s="119"/>
      <c r="K99" s="63"/>
      <c r="L99" s="63"/>
      <c r="M99" s="63"/>
      <c r="N99" s="63"/>
      <c r="O99" s="63"/>
      <c r="P99" s="63"/>
    </row>
    <row r="100" spans="1:16" s="120" customFormat="1" ht="32.25" customHeight="1">
      <c r="A100" s="33" t="s">
        <v>246</v>
      </c>
      <c r="B100" s="55"/>
      <c r="C100" s="124" t="s">
        <v>155</v>
      </c>
      <c r="D100" s="116" t="s">
        <v>39</v>
      </c>
      <c r="E100" s="117">
        <v>17.49</v>
      </c>
      <c r="F100" s="16"/>
      <c r="G100" s="13"/>
      <c r="H100" s="119"/>
      <c r="I100" s="119"/>
      <c r="J100" s="119"/>
      <c r="K100" s="63"/>
      <c r="L100" s="63"/>
      <c r="M100" s="63"/>
      <c r="N100" s="63"/>
      <c r="O100" s="63"/>
      <c r="P100" s="63"/>
    </row>
    <row r="101" spans="1:16" s="120" customFormat="1" ht="35.25" customHeight="1">
      <c r="A101" s="33" t="s">
        <v>247</v>
      </c>
      <c r="B101" s="55"/>
      <c r="C101" s="124" t="s">
        <v>156</v>
      </c>
      <c r="D101" s="116" t="s">
        <v>39</v>
      </c>
      <c r="E101" s="117">
        <v>15.09</v>
      </c>
      <c r="F101" s="16"/>
      <c r="G101" s="13"/>
      <c r="H101" s="119"/>
      <c r="I101" s="119"/>
      <c r="J101" s="119"/>
      <c r="K101" s="63"/>
      <c r="L101" s="63"/>
      <c r="M101" s="63"/>
      <c r="N101" s="63"/>
      <c r="O101" s="63"/>
      <c r="P101" s="63"/>
    </row>
    <row r="102" spans="1:16" s="120" customFormat="1" ht="15">
      <c r="A102" s="33" t="s">
        <v>248</v>
      </c>
      <c r="B102" s="55"/>
      <c r="C102" s="124" t="s">
        <v>40</v>
      </c>
      <c r="D102" s="116" t="s">
        <v>41</v>
      </c>
      <c r="E102" s="117">
        <v>1</v>
      </c>
      <c r="F102" s="16"/>
      <c r="G102" s="13"/>
      <c r="H102" s="119"/>
      <c r="I102" s="119"/>
      <c r="J102" s="119"/>
      <c r="K102" s="63"/>
      <c r="L102" s="63"/>
      <c r="M102" s="63"/>
      <c r="N102" s="63"/>
      <c r="O102" s="63"/>
      <c r="P102" s="63"/>
    </row>
    <row r="103" spans="1:16" s="120" customFormat="1" ht="31.5" customHeight="1">
      <c r="A103" s="33">
        <v>31</v>
      </c>
      <c r="B103" s="55"/>
      <c r="C103" s="123" t="s">
        <v>184</v>
      </c>
      <c r="D103" s="116" t="s">
        <v>24</v>
      </c>
      <c r="E103" s="117">
        <v>18.83</v>
      </c>
      <c r="F103" s="16"/>
      <c r="G103" s="13"/>
      <c r="H103" s="119"/>
      <c r="I103" s="119"/>
      <c r="J103" s="119"/>
      <c r="K103" s="63"/>
      <c r="L103" s="63"/>
      <c r="M103" s="63"/>
      <c r="N103" s="63"/>
      <c r="O103" s="63"/>
      <c r="P103" s="63"/>
    </row>
    <row r="104" spans="1:16" s="120" customFormat="1" ht="15">
      <c r="A104" s="33" t="s">
        <v>249</v>
      </c>
      <c r="B104" s="55"/>
      <c r="C104" s="124" t="s">
        <v>102</v>
      </c>
      <c r="D104" s="116" t="s">
        <v>43</v>
      </c>
      <c r="E104" s="117">
        <v>1.88</v>
      </c>
      <c r="F104" s="16"/>
      <c r="G104" s="13"/>
      <c r="H104" s="119"/>
      <c r="I104" s="119"/>
      <c r="J104" s="119"/>
      <c r="K104" s="63"/>
      <c r="L104" s="63"/>
      <c r="M104" s="63"/>
      <c r="N104" s="63"/>
      <c r="O104" s="63"/>
      <c r="P104" s="63"/>
    </row>
    <row r="105" spans="1:16" s="120" customFormat="1" ht="30">
      <c r="A105" s="33">
        <v>32</v>
      </c>
      <c r="B105" s="55"/>
      <c r="C105" s="59" t="s">
        <v>192</v>
      </c>
      <c r="D105" s="116" t="s">
        <v>93</v>
      </c>
      <c r="E105" s="117">
        <v>6</v>
      </c>
      <c r="F105" s="16"/>
      <c r="G105" s="13"/>
      <c r="H105" s="119"/>
      <c r="I105" s="119"/>
      <c r="J105" s="119"/>
      <c r="K105" s="63"/>
      <c r="L105" s="63"/>
      <c r="M105" s="63"/>
      <c r="N105" s="63"/>
      <c r="O105" s="63"/>
      <c r="P105" s="63"/>
    </row>
    <row r="106" spans="1:16" s="15" customFormat="1" ht="15">
      <c r="A106" s="64"/>
      <c r="B106" s="65"/>
      <c r="C106" s="73" t="s">
        <v>51</v>
      </c>
      <c r="D106" s="74"/>
      <c r="E106" s="92"/>
      <c r="F106" s="93"/>
      <c r="G106" s="87"/>
      <c r="H106" s="87"/>
      <c r="I106" s="87"/>
      <c r="J106" s="87"/>
      <c r="K106" s="88">
        <f t="shared" si="6"/>
        <v>0</v>
      </c>
      <c r="L106" s="88">
        <f t="shared" si="7"/>
        <v>0</v>
      </c>
      <c r="M106" s="88">
        <f t="shared" si="8"/>
        <v>0</v>
      </c>
      <c r="N106" s="88">
        <f t="shared" si="9"/>
        <v>0</v>
      </c>
      <c r="O106" s="88">
        <f t="shared" si="10"/>
        <v>0</v>
      </c>
      <c r="P106" s="88">
        <f t="shared" si="11"/>
        <v>0</v>
      </c>
    </row>
    <row r="107" spans="1:16" s="120" customFormat="1" ht="45">
      <c r="A107" s="33">
        <v>33</v>
      </c>
      <c r="B107" s="55"/>
      <c r="C107" s="123" t="s">
        <v>199</v>
      </c>
      <c r="D107" s="116" t="s">
        <v>24</v>
      </c>
      <c r="E107" s="117">
        <v>23.58</v>
      </c>
      <c r="F107" s="16"/>
      <c r="G107" s="13"/>
      <c r="H107" s="119"/>
      <c r="I107" s="119"/>
      <c r="J107" s="119"/>
      <c r="K107" s="63"/>
      <c r="L107" s="63"/>
      <c r="M107" s="63"/>
      <c r="N107" s="63"/>
      <c r="O107" s="63"/>
      <c r="P107" s="63"/>
    </row>
    <row r="108" spans="1:16" s="120" customFormat="1" ht="30">
      <c r="A108" s="33" t="s">
        <v>250</v>
      </c>
      <c r="B108" s="55"/>
      <c r="C108" s="124" t="s">
        <v>103</v>
      </c>
      <c r="D108" s="116" t="s">
        <v>24</v>
      </c>
      <c r="E108" s="117">
        <v>25.94</v>
      </c>
      <c r="F108" s="16"/>
      <c r="G108" s="13"/>
      <c r="H108" s="119"/>
      <c r="I108" s="119"/>
      <c r="J108" s="119"/>
      <c r="K108" s="63"/>
      <c r="L108" s="63"/>
      <c r="M108" s="63"/>
      <c r="N108" s="63"/>
      <c r="O108" s="63"/>
      <c r="P108" s="63"/>
    </row>
    <row r="109" spans="1:16" s="120" customFormat="1" ht="15">
      <c r="A109" s="33" t="s">
        <v>251</v>
      </c>
      <c r="B109" s="55"/>
      <c r="C109" s="124" t="s">
        <v>104</v>
      </c>
      <c r="D109" s="116" t="s">
        <v>52</v>
      </c>
      <c r="E109" s="117">
        <v>377</v>
      </c>
      <c r="F109" s="16"/>
      <c r="G109" s="13"/>
      <c r="H109" s="119"/>
      <c r="I109" s="119"/>
      <c r="J109" s="119"/>
      <c r="K109" s="63"/>
      <c r="L109" s="63"/>
      <c r="M109" s="63"/>
      <c r="N109" s="63"/>
      <c r="O109" s="63"/>
      <c r="P109" s="63"/>
    </row>
    <row r="110" spans="1:16" s="120" customFormat="1" ht="48.75" customHeight="1">
      <c r="A110" s="33">
        <v>34</v>
      </c>
      <c r="B110" s="55"/>
      <c r="C110" s="123" t="s">
        <v>200</v>
      </c>
      <c r="D110" s="116" t="s">
        <v>54</v>
      </c>
      <c r="E110" s="117">
        <v>32.82</v>
      </c>
      <c r="F110" s="16"/>
      <c r="G110" s="13"/>
      <c r="H110" s="119"/>
      <c r="I110" s="119"/>
      <c r="J110" s="119"/>
      <c r="K110" s="63"/>
      <c r="L110" s="63"/>
      <c r="M110" s="63"/>
      <c r="N110" s="63"/>
      <c r="O110" s="63"/>
      <c r="P110" s="63"/>
    </row>
    <row r="111" spans="1:16" s="120" customFormat="1" ht="30">
      <c r="A111" s="33" t="s">
        <v>252</v>
      </c>
      <c r="B111" s="55"/>
      <c r="C111" s="124" t="s">
        <v>103</v>
      </c>
      <c r="D111" s="116" t="s">
        <v>24</v>
      </c>
      <c r="E111" s="117">
        <v>3.97</v>
      </c>
      <c r="F111" s="16"/>
      <c r="G111" s="13"/>
      <c r="H111" s="119"/>
      <c r="I111" s="119"/>
      <c r="J111" s="119"/>
      <c r="K111" s="63"/>
      <c r="L111" s="63"/>
      <c r="M111" s="63"/>
      <c r="N111" s="63"/>
      <c r="O111" s="63"/>
      <c r="P111" s="63"/>
    </row>
    <row r="112" spans="1:16" s="120" customFormat="1" ht="15">
      <c r="A112" s="33" t="s">
        <v>253</v>
      </c>
      <c r="B112" s="55"/>
      <c r="C112" s="124" t="s">
        <v>105</v>
      </c>
      <c r="D112" s="116" t="s">
        <v>52</v>
      </c>
      <c r="E112" s="117">
        <v>197</v>
      </c>
      <c r="F112" s="16"/>
      <c r="G112" s="13"/>
      <c r="H112" s="119"/>
      <c r="I112" s="119"/>
      <c r="J112" s="119"/>
      <c r="K112" s="63"/>
      <c r="L112" s="63"/>
      <c r="M112" s="63"/>
      <c r="N112" s="63"/>
      <c r="O112" s="63"/>
      <c r="P112" s="63"/>
    </row>
    <row r="113" spans="1:16" s="15" customFormat="1" ht="15">
      <c r="A113" s="64"/>
      <c r="B113" s="65"/>
      <c r="C113" s="73" t="s">
        <v>95</v>
      </c>
      <c r="D113" s="74"/>
      <c r="E113" s="92"/>
      <c r="F113" s="93"/>
      <c r="G113" s="87"/>
      <c r="H113" s="87"/>
      <c r="I113" s="87"/>
      <c r="J113" s="87"/>
      <c r="K113" s="88">
        <f t="shared" si="6"/>
        <v>0</v>
      </c>
      <c r="L113" s="88">
        <f t="shared" si="7"/>
        <v>0</v>
      </c>
      <c r="M113" s="88">
        <f t="shared" si="8"/>
        <v>0</v>
      </c>
      <c r="N113" s="88">
        <f t="shared" si="9"/>
        <v>0</v>
      </c>
      <c r="O113" s="88">
        <f t="shared" si="10"/>
        <v>0</v>
      </c>
      <c r="P113" s="88">
        <f t="shared" si="11"/>
        <v>0</v>
      </c>
    </row>
    <row r="114" spans="1:16" s="120" customFormat="1" ht="30">
      <c r="A114" s="33">
        <v>35</v>
      </c>
      <c r="B114" s="55"/>
      <c r="C114" s="123" t="s">
        <v>183</v>
      </c>
      <c r="D114" s="116" t="s">
        <v>52</v>
      </c>
      <c r="E114" s="117">
        <v>5</v>
      </c>
      <c r="F114" s="16"/>
      <c r="G114" s="13"/>
      <c r="H114" s="119"/>
      <c r="I114" s="119"/>
      <c r="J114" s="119"/>
      <c r="K114" s="63"/>
      <c r="L114" s="63"/>
      <c r="M114" s="63"/>
      <c r="N114" s="63"/>
      <c r="O114" s="63"/>
      <c r="P114" s="63"/>
    </row>
    <row r="115" spans="1:16" s="120" customFormat="1" ht="15">
      <c r="A115" s="33" t="s">
        <v>254</v>
      </c>
      <c r="B115" s="55"/>
      <c r="C115" s="124" t="s">
        <v>159</v>
      </c>
      <c r="D115" s="116" t="s">
        <v>52</v>
      </c>
      <c r="E115" s="117">
        <v>5</v>
      </c>
      <c r="F115" s="16"/>
      <c r="G115" s="13"/>
      <c r="H115" s="119"/>
      <c r="I115" s="119"/>
      <c r="J115" s="119"/>
      <c r="K115" s="63"/>
      <c r="L115" s="63"/>
      <c r="M115" s="63"/>
      <c r="N115" s="63"/>
      <c r="O115" s="63"/>
      <c r="P115" s="63"/>
    </row>
    <row r="116" spans="1:16" s="120" customFormat="1" ht="15">
      <c r="A116" s="33" t="s">
        <v>255</v>
      </c>
      <c r="B116" s="55"/>
      <c r="C116" s="124" t="s">
        <v>160</v>
      </c>
      <c r="D116" s="116" t="s">
        <v>52</v>
      </c>
      <c r="E116" s="117">
        <v>5</v>
      </c>
      <c r="F116" s="16"/>
      <c r="G116" s="13"/>
      <c r="H116" s="119"/>
      <c r="I116" s="119"/>
      <c r="J116" s="119"/>
      <c r="K116" s="63"/>
      <c r="L116" s="63"/>
      <c r="M116" s="63"/>
      <c r="N116" s="63"/>
      <c r="O116" s="63"/>
      <c r="P116" s="63"/>
    </row>
    <row r="117" spans="1:16" s="120" customFormat="1" ht="15">
      <c r="A117" s="33" t="s">
        <v>256</v>
      </c>
      <c r="B117" s="55"/>
      <c r="C117" s="124" t="s">
        <v>105</v>
      </c>
      <c r="D117" s="116" t="s">
        <v>52</v>
      </c>
      <c r="E117" s="117">
        <v>100</v>
      </c>
      <c r="F117" s="16"/>
      <c r="G117" s="13"/>
      <c r="H117" s="119"/>
      <c r="I117" s="119"/>
      <c r="J117" s="119"/>
      <c r="K117" s="63"/>
      <c r="L117" s="63"/>
      <c r="M117" s="63"/>
      <c r="N117" s="63"/>
      <c r="O117" s="63"/>
      <c r="P117" s="63"/>
    </row>
    <row r="118" spans="1:16" s="120" customFormat="1" ht="33.75" customHeight="1">
      <c r="A118" s="33">
        <v>36</v>
      </c>
      <c r="B118" s="55"/>
      <c r="C118" s="123" t="s">
        <v>197</v>
      </c>
      <c r="D118" s="116" t="s">
        <v>24</v>
      </c>
      <c r="E118" s="117">
        <v>27.55</v>
      </c>
      <c r="F118" s="16"/>
      <c r="G118" s="13"/>
      <c r="H118" s="119"/>
      <c r="I118" s="119"/>
      <c r="J118" s="119"/>
      <c r="K118" s="63"/>
      <c r="L118" s="63"/>
      <c r="M118" s="63"/>
      <c r="N118" s="63"/>
      <c r="O118" s="63"/>
      <c r="P118" s="63"/>
    </row>
    <row r="119" spans="1:16" s="120" customFormat="1" ht="29.25" customHeight="1">
      <c r="A119" s="33" t="s">
        <v>257</v>
      </c>
      <c r="B119" s="55"/>
      <c r="C119" s="124" t="s">
        <v>106</v>
      </c>
      <c r="D119" s="116" t="s">
        <v>43</v>
      </c>
      <c r="E119" s="117">
        <v>4.13</v>
      </c>
      <c r="F119" s="16"/>
      <c r="G119" s="13"/>
      <c r="H119" s="119"/>
      <c r="I119" s="119"/>
      <c r="J119" s="119"/>
      <c r="K119" s="63"/>
      <c r="L119" s="63"/>
      <c r="M119" s="63"/>
      <c r="N119" s="63"/>
      <c r="O119" s="63"/>
      <c r="P119" s="63"/>
    </row>
    <row r="120" spans="1:16" s="120" customFormat="1" ht="15">
      <c r="A120" s="33" t="s">
        <v>258</v>
      </c>
      <c r="B120" s="55"/>
      <c r="C120" s="124" t="s">
        <v>107</v>
      </c>
      <c r="D120" s="116" t="s">
        <v>39</v>
      </c>
      <c r="E120" s="117">
        <v>36.36</v>
      </c>
      <c r="F120" s="16"/>
      <c r="G120" s="13"/>
      <c r="H120" s="119"/>
      <c r="I120" s="119"/>
      <c r="J120" s="119"/>
      <c r="K120" s="63"/>
      <c r="L120" s="63"/>
      <c r="M120" s="63"/>
      <c r="N120" s="63"/>
      <c r="O120" s="63"/>
      <c r="P120" s="63"/>
    </row>
    <row r="121" spans="1:16" s="120" customFormat="1" ht="32.25" customHeight="1">
      <c r="A121" s="33" t="s">
        <v>259</v>
      </c>
      <c r="B121" s="55"/>
      <c r="C121" s="124" t="s">
        <v>201</v>
      </c>
      <c r="D121" s="116" t="s">
        <v>52</v>
      </c>
      <c r="E121" s="117">
        <v>18</v>
      </c>
      <c r="F121" s="16"/>
      <c r="G121" s="13"/>
      <c r="H121" s="119"/>
      <c r="I121" s="119"/>
      <c r="J121" s="119"/>
      <c r="K121" s="63"/>
      <c r="L121" s="63"/>
      <c r="M121" s="63"/>
      <c r="N121" s="63"/>
      <c r="O121" s="63"/>
      <c r="P121" s="63"/>
    </row>
    <row r="122" spans="1:16" s="120" customFormat="1" ht="15">
      <c r="A122" s="33" t="s">
        <v>260</v>
      </c>
      <c r="B122" s="55"/>
      <c r="C122" s="124" t="s">
        <v>130</v>
      </c>
      <c r="D122" s="116" t="s">
        <v>39</v>
      </c>
      <c r="E122" s="117">
        <v>8.1</v>
      </c>
      <c r="F122" s="16"/>
      <c r="G122" s="13"/>
      <c r="H122" s="119"/>
      <c r="I122" s="119"/>
      <c r="J122" s="119"/>
      <c r="K122" s="63"/>
      <c r="L122" s="63"/>
      <c r="M122" s="63"/>
      <c r="N122" s="63"/>
      <c r="O122" s="63"/>
      <c r="P122" s="63"/>
    </row>
    <row r="123" spans="1:16" s="120" customFormat="1" ht="15">
      <c r="A123" s="33" t="s">
        <v>261</v>
      </c>
      <c r="B123" s="55"/>
      <c r="C123" s="124" t="s">
        <v>55</v>
      </c>
      <c r="D123" s="116" t="s">
        <v>24</v>
      </c>
      <c r="E123" s="117">
        <v>1.38</v>
      </c>
      <c r="F123" s="16"/>
      <c r="G123" s="13"/>
      <c r="H123" s="119"/>
      <c r="I123" s="119"/>
      <c r="J123" s="119"/>
      <c r="K123" s="63"/>
      <c r="L123" s="63"/>
      <c r="M123" s="63"/>
      <c r="N123" s="63"/>
      <c r="O123" s="63"/>
      <c r="P123" s="63"/>
    </row>
    <row r="124" spans="1:16" s="120" customFormat="1" ht="30">
      <c r="A124" s="33">
        <v>37</v>
      </c>
      <c r="B124" s="55"/>
      <c r="C124" s="123" t="s">
        <v>202</v>
      </c>
      <c r="D124" s="116" t="s">
        <v>24</v>
      </c>
      <c r="E124" s="117">
        <v>27.55</v>
      </c>
      <c r="F124" s="16"/>
      <c r="G124" s="13"/>
      <c r="H124" s="119"/>
      <c r="I124" s="119"/>
      <c r="J124" s="119"/>
      <c r="K124" s="63"/>
      <c r="L124" s="63"/>
      <c r="M124" s="63"/>
      <c r="N124" s="63"/>
      <c r="O124" s="63"/>
      <c r="P124" s="63"/>
    </row>
    <row r="125" spans="1:16" s="120" customFormat="1" ht="15">
      <c r="A125" s="33" t="s">
        <v>262</v>
      </c>
      <c r="B125" s="55"/>
      <c r="C125" s="124" t="s">
        <v>108</v>
      </c>
      <c r="D125" s="116" t="s">
        <v>43</v>
      </c>
      <c r="E125" s="117">
        <v>4.13</v>
      </c>
      <c r="F125" s="16"/>
      <c r="G125" s="13"/>
      <c r="H125" s="119"/>
      <c r="I125" s="119"/>
      <c r="J125" s="119"/>
      <c r="K125" s="63"/>
      <c r="L125" s="63"/>
      <c r="M125" s="63"/>
      <c r="N125" s="63"/>
      <c r="O125" s="63"/>
      <c r="P125" s="63"/>
    </row>
    <row r="126" spans="1:16" s="120" customFormat="1" ht="15">
      <c r="A126" s="33" t="s">
        <v>263</v>
      </c>
      <c r="B126" s="55"/>
      <c r="C126" s="124" t="s">
        <v>109</v>
      </c>
      <c r="D126" s="116" t="s">
        <v>43</v>
      </c>
      <c r="E126" s="117">
        <v>6.89</v>
      </c>
      <c r="F126" s="16"/>
      <c r="G126" s="13"/>
      <c r="H126" s="119"/>
      <c r="I126" s="119"/>
      <c r="J126" s="119"/>
      <c r="K126" s="63"/>
      <c r="L126" s="63"/>
      <c r="M126" s="63"/>
      <c r="N126" s="63"/>
      <c r="O126" s="63"/>
      <c r="P126" s="63"/>
    </row>
    <row r="127" spans="1:16" s="15" customFormat="1" ht="15">
      <c r="A127" s="64"/>
      <c r="B127" s="65"/>
      <c r="C127" s="73" t="s">
        <v>56</v>
      </c>
      <c r="D127" s="74"/>
      <c r="E127" s="92"/>
      <c r="F127" s="93"/>
      <c r="G127" s="87"/>
      <c r="H127" s="87"/>
      <c r="I127" s="87"/>
      <c r="J127" s="87"/>
      <c r="K127" s="88">
        <f t="shared" si="6"/>
        <v>0</v>
      </c>
      <c r="L127" s="88">
        <f t="shared" si="7"/>
        <v>0</v>
      </c>
      <c r="M127" s="88">
        <f t="shared" si="8"/>
        <v>0</v>
      </c>
      <c r="N127" s="88">
        <f t="shared" si="9"/>
        <v>0</v>
      </c>
      <c r="O127" s="88">
        <f t="shared" si="10"/>
        <v>0</v>
      </c>
      <c r="P127" s="88">
        <f t="shared" si="11"/>
        <v>0</v>
      </c>
    </row>
    <row r="128" spans="1:16" s="15" customFormat="1" ht="30">
      <c r="A128" s="54">
        <v>38</v>
      </c>
      <c r="B128" s="55"/>
      <c r="C128" s="59" t="s">
        <v>186</v>
      </c>
      <c r="D128" s="44" t="s">
        <v>93</v>
      </c>
      <c r="E128" s="57">
        <v>6</v>
      </c>
      <c r="F128" s="16"/>
      <c r="G128" s="13"/>
      <c r="H128" s="13"/>
      <c r="I128" s="13"/>
      <c r="J128" s="13"/>
      <c r="K128" s="63"/>
      <c r="L128" s="63"/>
      <c r="M128" s="63"/>
      <c r="N128" s="63"/>
      <c r="O128" s="63"/>
      <c r="P128" s="63"/>
    </row>
    <row r="129" spans="1:16" s="15" customFormat="1" ht="15.75" customHeight="1">
      <c r="A129" s="64"/>
      <c r="B129" s="65"/>
      <c r="C129" s="73" t="s">
        <v>57</v>
      </c>
      <c r="D129" s="74"/>
      <c r="E129" s="92"/>
      <c r="F129" s="93"/>
      <c r="G129" s="87"/>
      <c r="H129" s="87"/>
      <c r="I129" s="87"/>
      <c r="J129" s="87"/>
      <c r="K129" s="88">
        <f t="shared" si="6"/>
        <v>0</v>
      </c>
      <c r="L129" s="88">
        <f t="shared" si="7"/>
        <v>0</v>
      </c>
      <c r="M129" s="88">
        <f t="shared" si="8"/>
        <v>0</v>
      </c>
      <c r="N129" s="88">
        <f t="shared" si="9"/>
        <v>0</v>
      </c>
      <c r="O129" s="88">
        <f t="shared" si="10"/>
        <v>0</v>
      </c>
      <c r="P129" s="88">
        <f t="shared" si="11"/>
        <v>0</v>
      </c>
    </row>
    <row r="130" spans="1:16" s="120" customFormat="1" ht="60">
      <c r="A130" s="33">
        <v>39</v>
      </c>
      <c r="B130" s="55"/>
      <c r="C130" s="123" t="s">
        <v>187</v>
      </c>
      <c r="D130" s="116" t="s">
        <v>24</v>
      </c>
      <c r="E130" s="117">
        <v>22</v>
      </c>
      <c r="F130" s="16"/>
      <c r="G130" s="13"/>
      <c r="H130" s="119"/>
      <c r="I130" s="119"/>
      <c r="J130" s="119"/>
      <c r="K130" s="63"/>
      <c r="L130" s="63"/>
      <c r="M130" s="63"/>
      <c r="N130" s="63"/>
      <c r="O130" s="63"/>
      <c r="P130" s="63"/>
    </row>
    <row r="131" spans="1:16" s="120" customFormat="1" ht="47.25" customHeight="1">
      <c r="A131" s="33" t="s">
        <v>264</v>
      </c>
      <c r="B131" s="55"/>
      <c r="C131" s="124" t="s">
        <v>157</v>
      </c>
      <c r="D131" s="116" t="s">
        <v>24</v>
      </c>
      <c r="E131" s="117">
        <v>22</v>
      </c>
      <c r="F131" s="16"/>
      <c r="G131" s="13"/>
      <c r="H131" s="119"/>
      <c r="I131" s="119"/>
      <c r="J131" s="119"/>
      <c r="K131" s="63"/>
      <c r="L131" s="63"/>
      <c r="M131" s="63"/>
      <c r="N131" s="63"/>
      <c r="O131" s="63"/>
      <c r="P131" s="63"/>
    </row>
    <row r="132" spans="1:16" s="120" customFormat="1" ht="15">
      <c r="A132" s="33" t="s">
        <v>265</v>
      </c>
      <c r="B132" s="55"/>
      <c r="C132" s="124" t="s">
        <v>40</v>
      </c>
      <c r="D132" s="116" t="s">
        <v>41</v>
      </c>
      <c r="E132" s="117">
        <v>1</v>
      </c>
      <c r="F132" s="16"/>
      <c r="G132" s="13"/>
      <c r="H132" s="119"/>
      <c r="I132" s="119"/>
      <c r="J132" s="119"/>
      <c r="K132" s="63"/>
      <c r="L132" s="63"/>
      <c r="M132" s="63"/>
      <c r="N132" s="63"/>
      <c r="O132" s="63"/>
      <c r="P132" s="63"/>
    </row>
    <row r="133" spans="1:16" s="120" customFormat="1" ht="60">
      <c r="A133" s="33">
        <v>40</v>
      </c>
      <c r="B133" s="55"/>
      <c r="C133" s="123" t="s">
        <v>188</v>
      </c>
      <c r="D133" s="116" t="s">
        <v>24</v>
      </c>
      <c r="E133" s="117">
        <v>8</v>
      </c>
      <c r="F133" s="16"/>
      <c r="G133" s="13"/>
      <c r="H133" s="119"/>
      <c r="I133" s="119"/>
      <c r="J133" s="119"/>
      <c r="K133" s="63"/>
      <c r="L133" s="63"/>
      <c r="M133" s="63"/>
      <c r="N133" s="63"/>
      <c r="O133" s="63"/>
      <c r="P133" s="63"/>
    </row>
    <row r="134" spans="1:16" s="120" customFormat="1" ht="45">
      <c r="A134" s="33" t="s">
        <v>266</v>
      </c>
      <c r="B134" s="55"/>
      <c r="C134" s="124" t="s">
        <v>158</v>
      </c>
      <c r="D134" s="116" t="s">
        <v>24</v>
      </c>
      <c r="E134" s="117">
        <v>8</v>
      </c>
      <c r="F134" s="16"/>
      <c r="G134" s="13"/>
      <c r="H134" s="119"/>
      <c r="I134" s="119"/>
      <c r="J134" s="119"/>
      <c r="K134" s="63"/>
      <c r="L134" s="63"/>
      <c r="M134" s="63"/>
      <c r="N134" s="63"/>
      <c r="O134" s="63"/>
      <c r="P134" s="63"/>
    </row>
    <row r="135" spans="1:16" s="120" customFormat="1" ht="15">
      <c r="A135" s="33" t="s">
        <v>267</v>
      </c>
      <c r="B135" s="55"/>
      <c r="C135" s="124" t="s">
        <v>40</v>
      </c>
      <c r="D135" s="116" t="s">
        <v>41</v>
      </c>
      <c r="E135" s="117">
        <v>1</v>
      </c>
      <c r="F135" s="16"/>
      <c r="G135" s="13"/>
      <c r="H135" s="119"/>
      <c r="I135" s="119"/>
      <c r="J135" s="119"/>
      <c r="K135" s="63"/>
      <c r="L135" s="63"/>
      <c r="M135" s="63"/>
      <c r="N135" s="63"/>
      <c r="O135" s="63"/>
      <c r="P135" s="63"/>
    </row>
    <row r="136" spans="1:16" s="15" customFormat="1" ht="15">
      <c r="A136" s="64"/>
      <c r="B136" s="65"/>
      <c r="C136" s="73" t="s">
        <v>62</v>
      </c>
      <c r="D136" s="74"/>
      <c r="E136" s="92"/>
      <c r="F136" s="93"/>
      <c r="G136" s="87"/>
      <c r="H136" s="87"/>
      <c r="I136" s="87"/>
      <c r="J136" s="87"/>
      <c r="K136" s="88">
        <f t="shared" si="6"/>
        <v>0</v>
      </c>
      <c r="L136" s="88">
        <f t="shared" si="7"/>
        <v>0</v>
      </c>
      <c r="M136" s="88">
        <f t="shared" si="8"/>
        <v>0</v>
      </c>
      <c r="N136" s="88">
        <f t="shared" si="9"/>
        <v>0</v>
      </c>
      <c r="O136" s="88">
        <f t="shared" si="10"/>
        <v>0</v>
      </c>
      <c r="P136" s="88">
        <f t="shared" si="11"/>
        <v>0</v>
      </c>
    </row>
    <row r="137" spans="1:16" s="120" customFormat="1" ht="28.5" customHeight="1">
      <c r="A137" s="33">
        <v>41</v>
      </c>
      <c r="B137" s="55"/>
      <c r="C137" s="123" t="s">
        <v>63</v>
      </c>
      <c r="D137" s="116" t="s">
        <v>24</v>
      </c>
      <c r="E137" s="117">
        <v>12.82</v>
      </c>
      <c r="F137" s="16"/>
      <c r="G137" s="13"/>
      <c r="H137" s="119"/>
      <c r="I137" s="119"/>
      <c r="J137" s="119"/>
      <c r="K137" s="63"/>
      <c r="L137" s="63"/>
      <c r="M137" s="63"/>
      <c r="N137" s="63"/>
      <c r="O137" s="63"/>
      <c r="P137" s="63"/>
    </row>
    <row r="138" spans="1:16" s="120" customFormat="1" ht="21" customHeight="1">
      <c r="A138" s="33" t="s">
        <v>268</v>
      </c>
      <c r="B138" s="55"/>
      <c r="C138" s="124" t="s">
        <v>66</v>
      </c>
      <c r="D138" s="116" t="s">
        <v>58</v>
      </c>
      <c r="E138" s="117">
        <v>0.92</v>
      </c>
      <c r="F138" s="16"/>
      <c r="G138" s="13"/>
      <c r="H138" s="119"/>
      <c r="I138" s="119"/>
      <c r="J138" s="119"/>
      <c r="K138" s="63"/>
      <c r="L138" s="63"/>
      <c r="M138" s="63"/>
      <c r="N138" s="63"/>
      <c r="O138" s="63"/>
      <c r="P138" s="63"/>
    </row>
    <row r="139" spans="1:16" s="120" customFormat="1" ht="15">
      <c r="A139" s="33" t="s">
        <v>269</v>
      </c>
      <c r="B139" s="55"/>
      <c r="C139" s="124" t="s">
        <v>110</v>
      </c>
      <c r="D139" s="116" t="s">
        <v>24</v>
      </c>
      <c r="E139" s="117">
        <v>12.82</v>
      </c>
      <c r="F139" s="16"/>
      <c r="G139" s="13"/>
      <c r="H139" s="119"/>
      <c r="I139" s="119"/>
      <c r="J139" s="119"/>
      <c r="K139" s="63"/>
      <c r="L139" s="63"/>
      <c r="M139" s="63"/>
      <c r="N139" s="63"/>
      <c r="O139" s="63"/>
      <c r="P139" s="63"/>
    </row>
    <row r="140" spans="1:16" s="120" customFormat="1" ht="30">
      <c r="A140" s="33" t="s">
        <v>270</v>
      </c>
      <c r="B140" s="55"/>
      <c r="C140" s="124" t="s">
        <v>111</v>
      </c>
      <c r="D140" s="116" t="s">
        <v>24</v>
      </c>
      <c r="E140" s="117">
        <v>14.1</v>
      </c>
      <c r="F140" s="16"/>
      <c r="G140" s="13"/>
      <c r="H140" s="119"/>
      <c r="I140" s="119"/>
      <c r="J140" s="119"/>
      <c r="K140" s="63"/>
      <c r="L140" s="63"/>
      <c r="M140" s="63"/>
      <c r="N140" s="63"/>
      <c r="O140" s="63"/>
      <c r="P140" s="63"/>
    </row>
    <row r="141" spans="1:16" s="120" customFormat="1" ht="30">
      <c r="A141" s="33" t="s">
        <v>271</v>
      </c>
      <c r="B141" s="55"/>
      <c r="C141" s="124" t="s">
        <v>112</v>
      </c>
      <c r="D141" s="116" t="s">
        <v>24</v>
      </c>
      <c r="E141" s="117">
        <v>14.1</v>
      </c>
      <c r="F141" s="16"/>
      <c r="G141" s="13"/>
      <c r="H141" s="119"/>
      <c r="I141" s="119"/>
      <c r="J141" s="119"/>
      <c r="K141" s="63"/>
      <c r="L141" s="63"/>
      <c r="M141" s="63"/>
      <c r="N141" s="63"/>
      <c r="O141" s="63"/>
      <c r="P141" s="63"/>
    </row>
    <row r="142" spans="1:16" s="120" customFormat="1" ht="15">
      <c r="A142" s="33" t="s">
        <v>272</v>
      </c>
      <c r="B142" s="55"/>
      <c r="C142" s="124" t="s">
        <v>69</v>
      </c>
      <c r="D142" s="116" t="s">
        <v>24</v>
      </c>
      <c r="E142" s="117">
        <v>28.2</v>
      </c>
      <c r="F142" s="16"/>
      <c r="G142" s="13"/>
      <c r="H142" s="119"/>
      <c r="I142" s="119"/>
      <c r="J142" s="119"/>
      <c r="K142" s="63"/>
      <c r="L142" s="63"/>
      <c r="M142" s="63"/>
      <c r="N142" s="63"/>
      <c r="O142" s="63"/>
      <c r="P142" s="63"/>
    </row>
    <row r="143" spans="1:16" s="120" customFormat="1" ht="15">
      <c r="A143" s="33" t="s">
        <v>273</v>
      </c>
      <c r="B143" s="55"/>
      <c r="C143" s="124" t="s">
        <v>40</v>
      </c>
      <c r="D143" s="116" t="s">
        <v>41</v>
      </c>
      <c r="E143" s="117">
        <v>1</v>
      </c>
      <c r="F143" s="16"/>
      <c r="G143" s="13"/>
      <c r="H143" s="119"/>
      <c r="I143" s="119"/>
      <c r="J143" s="119"/>
      <c r="K143" s="63"/>
      <c r="L143" s="63"/>
      <c r="M143" s="63"/>
      <c r="N143" s="63"/>
      <c r="O143" s="63"/>
      <c r="P143" s="63"/>
    </row>
    <row r="144" spans="1:16" s="120" customFormat="1" ht="15">
      <c r="A144" s="33">
        <v>42</v>
      </c>
      <c r="B144" s="55"/>
      <c r="C144" s="123" t="s">
        <v>64</v>
      </c>
      <c r="D144" s="116" t="s">
        <v>24</v>
      </c>
      <c r="E144" s="117">
        <v>11.04</v>
      </c>
      <c r="F144" s="16"/>
      <c r="G144" s="13"/>
      <c r="H144" s="119"/>
      <c r="I144" s="119"/>
      <c r="J144" s="119"/>
      <c r="K144" s="63"/>
      <c r="L144" s="63"/>
      <c r="M144" s="63"/>
      <c r="N144" s="63"/>
      <c r="O144" s="63"/>
      <c r="P144" s="63"/>
    </row>
    <row r="145" spans="1:16" s="120" customFormat="1" ht="15">
      <c r="A145" s="33" t="s">
        <v>274</v>
      </c>
      <c r="B145" s="55"/>
      <c r="C145" s="124" t="s">
        <v>65</v>
      </c>
      <c r="D145" s="116" t="s">
        <v>58</v>
      </c>
      <c r="E145" s="117">
        <v>0.57</v>
      </c>
      <c r="F145" s="16"/>
      <c r="G145" s="13"/>
      <c r="H145" s="119"/>
      <c r="I145" s="119"/>
      <c r="J145" s="119"/>
      <c r="K145" s="63"/>
      <c r="L145" s="63"/>
      <c r="M145" s="63"/>
      <c r="N145" s="63"/>
      <c r="O145" s="63"/>
      <c r="P145" s="63"/>
    </row>
    <row r="146" spans="1:16" s="120" customFormat="1" ht="15">
      <c r="A146" s="33" t="s">
        <v>275</v>
      </c>
      <c r="B146" s="55"/>
      <c r="C146" s="124" t="s">
        <v>113</v>
      </c>
      <c r="D146" s="116" t="s">
        <v>24</v>
      </c>
      <c r="E146" s="117">
        <v>13.03</v>
      </c>
      <c r="F146" s="16"/>
      <c r="G146" s="13"/>
      <c r="H146" s="119"/>
      <c r="I146" s="119"/>
      <c r="J146" s="119"/>
      <c r="K146" s="63"/>
      <c r="L146" s="63"/>
      <c r="M146" s="63"/>
      <c r="N146" s="63"/>
      <c r="O146" s="63"/>
      <c r="P146" s="63"/>
    </row>
    <row r="147" spans="1:16" s="120" customFormat="1" ht="15">
      <c r="A147" s="33" t="s">
        <v>276</v>
      </c>
      <c r="B147" s="55"/>
      <c r="C147" s="124" t="s">
        <v>40</v>
      </c>
      <c r="D147" s="116" t="s">
        <v>41</v>
      </c>
      <c r="E147" s="117">
        <v>1</v>
      </c>
      <c r="F147" s="16"/>
      <c r="G147" s="13"/>
      <c r="H147" s="119"/>
      <c r="I147" s="119"/>
      <c r="J147" s="119"/>
      <c r="K147" s="63"/>
      <c r="L147" s="63"/>
      <c r="M147" s="63"/>
      <c r="N147" s="63"/>
      <c r="O147" s="63"/>
      <c r="P147" s="63"/>
    </row>
    <row r="148" spans="1:16" s="120" customFormat="1" ht="15">
      <c r="A148" s="33">
        <v>43</v>
      </c>
      <c r="B148" s="55"/>
      <c r="C148" s="123" t="s">
        <v>67</v>
      </c>
      <c r="D148" s="116" t="s">
        <v>24</v>
      </c>
      <c r="E148" s="117">
        <v>11.04</v>
      </c>
      <c r="F148" s="16"/>
      <c r="G148" s="13"/>
      <c r="H148" s="119"/>
      <c r="I148" s="119"/>
      <c r="J148" s="119"/>
      <c r="K148" s="63"/>
      <c r="L148" s="63"/>
      <c r="M148" s="63"/>
      <c r="N148" s="63"/>
      <c r="O148" s="63"/>
      <c r="P148" s="63"/>
    </row>
    <row r="149" spans="1:16" s="120" customFormat="1" ht="15">
      <c r="A149" s="33" t="s">
        <v>277</v>
      </c>
      <c r="B149" s="55"/>
      <c r="C149" s="124" t="s">
        <v>113</v>
      </c>
      <c r="D149" s="116" t="s">
        <v>24</v>
      </c>
      <c r="E149" s="117">
        <v>13.03</v>
      </c>
      <c r="F149" s="16"/>
      <c r="G149" s="13"/>
      <c r="H149" s="119"/>
      <c r="I149" s="119"/>
      <c r="J149" s="119"/>
      <c r="K149" s="63"/>
      <c r="L149" s="63"/>
      <c r="M149" s="63"/>
      <c r="N149" s="63"/>
      <c r="O149" s="63"/>
      <c r="P149" s="63"/>
    </row>
    <row r="150" spans="1:16" s="120" customFormat="1" ht="15">
      <c r="A150" s="33" t="s">
        <v>278</v>
      </c>
      <c r="B150" s="55"/>
      <c r="C150" s="124" t="s">
        <v>40</v>
      </c>
      <c r="D150" s="116" t="s">
        <v>41</v>
      </c>
      <c r="E150" s="117">
        <v>1</v>
      </c>
      <c r="F150" s="16"/>
      <c r="G150" s="13"/>
      <c r="H150" s="119"/>
      <c r="I150" s="119"/>
      <c r="J150" s="119"/>
      <c r="K150" s="63"/>
      <c r="L150" s="63"/>
      <c r="M150" s="63"/>
      <c r="N150" s="63"/>
      <c r="O150" s="63"/>
      <c r="P150" s="63"/>
    </row>
    <row r="151" spans="1:16" s="120" customFormat="1" ht="30">
      <c r="A151" s="33">
        <v>44</v>
      </c>
      <c r="B151" s="55"/>
      <c r="C151" s="123" t="s">
        <v>68</v>
      </c>
      <c r="D151" s="116" t="s">
        <v>54</v>
      </c>
      <c r="E151" s="117">
        <v>21.5</v>
      </c>
      <c r="F151" s="16"/>
      <c r="G151" s="13"/>
      <c r="H151" s="119"/>
      <c r="I151" s="119"/>
      <c r="J151" s="119"/>
      <c r="K151" s="63"/>
      <c r="L151" s="63"/>
      <c r="M151" s="63"/>
      <c r="N151" s="63"/>
      <c r="O151" s="63"/>
      <c r="P151" s="63"/>
    </row>
    <row r="152" spans="1:16" s="120" customFormat="1" ht="18" customHeight="1">
      <c r="A152" s="33">
        <v>45</v>
      </c>
      <c r="B152" s="55"/>
      <c r="C152" s="127" t="s">
        <v>98</v>
      </c>
      <c r="D152" s="116" t="s">
        <v>54</v>
      </c>
      <c r="E152" s="117">
        <v>11.3</v>
      </c>
      <c r="F152" s="16"/>
      <c r="G152" s="13"/>
      <c r="H152" s="119"/>
      <c r="I152" s="119"/>
      <c r="J152" s="119"/>
      <c r="K152" s="63"/>
      <c r="L152" s="63"/>
      <c r="M152" s="63"/>
      <c r="N152" s="63"/>
      <c r="O152" s="63"/>
      <c r="P152" s="63"/>
    </row>
    <row r="153" spans="1:16" s="120" customFormat="1" ht="15">
      <c r="A153" s="33">
        <v>46</v>
      </c>
      <c r="B153" s="55"/>
      <c r="C153" s="127" t="s">
        <v>70</v>
      </c>
      <c r="D153" s="116" t="s">
        <v>24</v>
      </c>
      <c r="E153" s="117">
        <v>18.82</v>
      </c>
      <c r="F153" s="16"/>
      <c r="G153" s="13"/>
      <c r="H153" s="119"/>
      <c r="I153" s="119"/>
      <c r="J153" s="119"/>
      <c r="K153" s="63"/>
      <c r="L153" s="63"/>
      <c r="M153" s="63"/>
      <c r="N153" s="63"/>
      <c r="O153" s="63"/>
      <c r="P153" s="63"/>
    </row>
    <row r="154" spans="1:16" s="120" customFormat="1" ht="30">
      <c r="A154" s="33" t="s">
        <v>279</v>
      </c>
      <c r="B154" s="55"/>
      <c r="C154" s="124" t="s">
        <v>114</v>
      </c>
      <c r="D154" s="116" t="s">
        <v>43</v>
      </c>
      <c r="E154" s="117">
        <v>2.82</v>
      </c>
      <c r="F154" s="16"/>
      <c r="G154" s="13"/>
      <c r="H154" s="119"/>
      <c r="I154" s="119"/>
      <c r="J154" s="119"/>
      <c r="K154" s="63"/>
      <c r="L154" s="63"/>
      <c r="M154" s="63"/>
      <c r="N154" s="63"/>
      <c r="O154" s="63"/>
      <c r="P154" s="63"/>
    </row>
    <row r="155" spans="1:16" s="120" customFormat="1" ht="29.25" customHeight="1">
      <c r="A155" s="33" t="s">
        <v>280</v>
      </c>
      <c r="B155" s="55"/>
      <c r="C155" s="128" t="s">
        <v>115</v>
      </c>
      <c r="D155" s="116" t="s">
        <v>43</v>
      </c>
      <c r="E155" s="117">
        <v>4.7</v>
      </c>
      <c r="F155" s="16"/>
      <c r="G155" s="13"/>
      <c r="H155" s="119"/>
      <c r="I155" s="119"/>
      <c r="J155" s="119"/>
      <c r="K155" s="63"/>
      <c r="L155" s="63"/>
      <c r="M155" s="63"/>
      <c r="N155" s="63"/>
      <c r="O155" s="63"/>
      <c r="P155" s="63"/>
    </row>
    <row r="156" spans="1:16" s="120" customFormat="1" ht="15">
      <c r="A156" s="33">
        <v>47</v>
      </c>
      <c r="B156" s="55"/>
      <c r="C156" s="123" t="s">
        <v>195</v>
      </c>
      <c r="D156" s="116" t="s">
        <v>24</v>
      </c>
      <c r="E156" s="117">
        <v>0.98</v>
      </c>
      <c r="F156" s="16"/>
      <c r="G156" s="13"/>
      <c r="H156" s="119"/>
      <c r="I156" s="119"/>
      <c r="J156" s="119"/>
      <c r="K156" s="63"/>
      <c r="L156" s="63"/>
      <c r="M156" s="63"/>
      <c r="N156" s="63"/>
      <c r="O156" s="63"/>
      <c r="P156" s="63"/>
    </row>
    <row r="157" spans="1:16" s="120" customFormat="1" ht="15">
      <c r="A157" s="33" t="s">
        <v>281</v>
      </c>
      <c r="B157" s="55"/>
      <c r="C157" s="124" t="s">
        <v>71</v>
      </c>
      <c r="D157" s="116" t="s">
        <v>52</v>
      </c>
      <c r="E157" s="117">
        <v>1</v>
      </c>
      <c r="F157" s="16"/>
      <c r="G157" s="13"/>
      <c r="H157" s="119"/>
      <c r="I157" s="119"/>
      <c r="J157" s="119"/>
      <c r="K157" s="63"/>
      <c r="L157" s="63"/>
      <c r="M157" s="63"/>
      <c r="N157" s="63"/>
      <c r="O157" s="63"/>
      <c r="P157" s="63"/>
    </row>
    <row r="158" spans="1:16" s="120" customFormat="1" ht="15">
      <c r="A158" s="33" t="s">
        <v>282</v>
      </c>
      <c r="B158" s="55"/>
      <c r="C158" s="124" t="s">
        <v>40</v>
      </c>
      <c r="D158" s="116" t="s">
        <v>41</v>
      </c>
      <c r="E158" s="117">
        <v>1</v>
      </c>
      <c r="F158" s="16"/>
      <c r="G158" s="13"/>
      <c r="H158" s="119"/>
      <c r="I158" s="119"/>
      <c r="J158" s="119"/>
      <c r="K158" s="63"/>
      <c r="L158" s="63"/>
      <c r="M158" s="63"/>
      <c r="N158" s="63"/>
      <c r="O158" s="63"/>
      <c r="P158" s="63"/>
    </row>
    <row r="159" spans="1:16" s="120" customFormat="1" ht="15">
      <c r="A159" s="33">
        <v>48</v>
      </c>
      <c r="B159" s="55"/>
      <c r="C159" s="123" t="s">
        <v>194</v>
      </c>
      <c r="D159" s="116" t="s">
        <v>93</v>
      </c>
      <c r="E159" s="117">
        <v>1</v>
      </c>
      <c r="F159" s="16"/>
      <c r="G159" s="13"/>
      <c r="H159" s="119"/>
      <c r="I159" s="119"/>
      <c r="J159" s="119"/>
      <c r="K159" s="63"/>
      <c r="L159" s="63"/>
      <c r="M159" s="63"/>
      <c r="N159" s="63"/>
      <c r="O159" s="63"/>
      <c r="P159" s="63"/>
    </row>
    <row r="160" spans="1:16" s="120" customFormat="1" ht="15">
      <c r="A160" s="33">
        <v>49</v>
      </c>
      <c r="B160" s="55"/>
      <c r="C160" s="127" t="s">
        <v>196</v>
      </c>
      <c r="D160" s="116" t="s">
        <v>54</v>
      </c>
      <c r="E160" s="117">
        <v>0.7</v>
      </c>
      <c r="F160" s="16"/>
      <c r="G160" s="13"/>
      <c r="H160" s="119"/>
      <c r="I160" s="119"/>
      <c r="J160" s="119"/>
      <c r="K160" s="63"/>
      <c r="L160" s="63"/>
      <c r="M160" s="63"/>
      <c r="N160" s="63"/>
      <c r="O160" s="63"/>
      <c r="P160" s="63"/>
    </row>
    <row r="161" spans="1:16" s="120" customFormat="1" ht="15">
      <c r="A161" s="33" t="s">
        <v>283</v>
      </c>
      <c r="B161" s="55"/>
      <c r="C161" s="124" t="s">
        <v>72</v>
      </c>
      <c r="D161" s="116" t="s">
        <v>54</v>
      </c>
      <c r="E161" s="117">
        <v>0.7</v>
      </c>
      <c r="F161" s="16"/>
      <c r="G161" s="13"/>
      <c r="H161" s="119"/>
      <c r="I161" s="119"/>
      <c r="J161" s="119"/>
      <c r="K161" s="63"/>
      <c r="L161" s="63"/>
      <c r="M161" s="63"/>
      <c r="N161" s="63"/>
      <c r="O161" s="63"/>
      <c r="P161" s="63"/>
    </row>
    <row r="162" spans="1:16" s="120" customFormat="1" ht="15">
      <c r="A162" s="33" t="s">
        <v>284</v>
      </c>
      <c r="B162" s="55"/>
      <c r="C162" s="124" t="s">
        <v>40</v>
      </c>
      <c r="D162" s="116" t="s">
        <v>41</v>
      </c>
      <c r="E162" s="117">
        <v>1</v>
      </c>
      <c r="F162" s="16"/>
      <c r="G162" s="13"/>
      <c r="H162" s="119"/>
      <c r="I162" s="119"/>
      <c r="J162" s="119"/>
      <c r="K162" s="63"/>
      <c r="L162" s="63"/>
      <c r="M162" s="63"/>
      <c r="N162" s="63"/>
      <c r="O162" s="63"/>
      <c r="P162" s="63"/>
    </row>
    <row r="163" spans="1:16" s="120" customFormat="1" ht="15">
      <c r="A163" s="33">
        <v>50</v>
      </c>
      <c r="B163" s="55"/>
      <c r="C163" s="122" t="s">
        <v>73</v>
      </c>
      <c r="D163" s="129" t="s">
        <v>54</v>
      </c>
      <c r="E163" s="130">
        <v>11.8</v>
      </c>
      <c r="F163" s="16"/>
      <c r="G163" s="13"/>
      <c r="H163" s="119"/>
      <c r="I163" s="119"/>
      <c r="J163" s="119"/>
      <c r="K163" s="63"/>
      <c r="L163" s="63"/>
      <c r="M163" s="63"/>
      <c r="N163" s="63"/>
      <c r="O163" s="63"/>
      <c r="P163" s="63"/>
    </row>
    <row r="164" spans="1:16" s="120" customFormat="1" ht="15">
      <c r="A164" s="33" t="s">
        <v>285</v>
      </c>
      <c r="B164" s="55"/>
      <c r="C164" s="124" t="s">
        <v>74</v>
      </c>
      <c r="D164" s="116" t="s">
        <v>54</v>
      </c>
      <c r="E164" s="117">
        <v>11.8</v>
      </c>
      <c r="F164" s="16"/>
      <c r="G164" s="13"/>
      <c r="H164" s="119"/>
      <c r="I164" s="119"/>
      <c r="J164" s="119"/>
      <c r="K164" s="63"/>
      <c r="L164" s="63"/>
      <c r="M164" s="63"/>
      <c r="N164" s="63"/>
      <c r="O164" s="63"/>
      <c r="P164" s="63"/>
    </row>
    <row r="165" spans="1:16" s="120" customFormat="1" ht="15">
      <c r="A165" s="33" t="s">
        <v>286</v>
      </c>
      <c r="B165" s="55"/>
      <c r="C165" s="124" t="s">
        <v>40</v>
      </c>
      <c r="D165" s="116" t="s">
        <v>41</v>
      </c>
      <c r="E165" s="117">
        <v>1</v>
      </c>
      <c r="F165" s="16"/>
      <c r="G165" s="13"/>
      <c r="H165" s="119"/>
      <c r="I165" s="119"/>
      <c r="J165" s="119"/>
      <c r="K165" s="63"/>
      <c r="L165" s="63"/>
      <c r="M165" s="63"/>
      <c r="N165" s="63"/>
      <c r="O165" s="63"/>
      <c r="P165" s="63"/>
    </row>
    <row r="166" spans="1:16" s="15" customFormat="1" ht="15">
      <c r="A166" s="64"/>
      <c r="B166" s="65"/>
      <c r="C166" s="73" t="s">
        <v>75</v>
      </c>
      <c r="D166" s="76"/>
      <c r="E166" s="137"/>
      <c r="F166" s="93"/>
      <c r="G166" s="87"/>
      <c r="H166" s="87"/>
      <c r="I166" s="87"/>
      <c r="J166" s="87"/>
      <c r="K166" s="88">
        <f aca="true" t="shared" si="12" ref="K166:K191">J166+I166+H166</f>
        <v>0</v>
      </c>
      <c r="L166" s="88">
        <f aca="true" t="shared" si="13" ref="L166:L191">F166*E166</f>
        <v>0</v>
      </c>
      <c r="M166" s="88">
        <f aca="true" t="shared" si="14" ref="M166:M191">H166*E166</f>
        <v>0</v>
      </c>
      <c r="N166" s="88">
        <f aca="true" t="shared" si="15" ref="N166:N191">I166*E166</f>
        <v>0</v>
      </c>
      <c r="O166" s="88">
        <f aca="true" t="shared" si="16" ref="O166:O191">J166*E166</f>
        <v>0</v>
      </c>
      <c r="P166" s="88">
        <f aca="true" t="shared" si="17" ref="P166:P191">O166+N166+M166</f>
        <v>0</v>
      </c>
    </row>
    <row r="167" spans="1:16" s="120" customFormat="1" ht="30">
      <c r="A167" s="33">
        <v>51</v>
      </c>
      <c r="B167" s="55"/>
      <c r="C167" s="122" t="s">
        <v>76</v>
      </c>
      <c r="D167" s="129" t="s">
        <v>24</v>
      </c>
      <c r="E167" s="130">
        <v>2.4</v>
      </c>
      <c r="F167" s="16"/>
      <c r="G167" s="13"/>
      <c r="H167" s="119"/>
      <c r="I167" s="119"/>
      <c r="J167" s="119"/>
      <c r="K167" s="63"/>
      <c r="L167" s="63"/>
      <c r="M167" s="63"/>
      <c r="N167" s="63"/>
      <c r="O167" s="63"/>
      <c r="P167" s="63"/>
    </row>
    <row r="168" spans="1:16" s="120" customFormat="1" ht="15.75">
      <c r="A168" s="33" t="s">
        <v>287</v>
      </c>
      <c r="B168" s="55"/>
      <c r="C168" s="131" t="s">
        <v>84</v>
      </c>
      <c r="D168" s="33" t="s">
        <v>77</v>
      </c>
      <c r="E168" s="132">
        <v>6</v>
      </c>
      <c r="F168" s="16"/>
      <c r="G168" s="13"/>
      <c r="H168" s="133"/>
      <c r="I168" s="133"/>
      <c r="J168" s="133"/>
      <c r="K168" s="63"/>
      <c r="L168" s="63"/>
      <c r="M168" s="63"/>
      <c r="N168" s="63"/>
      <c r="O168" s="63"/>
      <c r="P168" s="63"/>
    </row>
    <row r="169" spans="1:16" s="120" customFormat="1" ht="15" customHeight="1">
      <c r="A169" s="33" t="s">
        <v>288</v>
      </c>
      <c r="B169" s="55"/>
      <c r="C169" s="134" t="s">
        <v>121</v>
      </c>
      <c r="D169" s="33" t="s">
        <v>78</v>
      </c>
      <c r="E169" s="132">
        <v>6.82</v>
      </c>
      <c r="F169" s="16"/>
      <c r="G169" s="13"/>
      <c r="H169" s="133"/>
      <c r="I169" s="133"/>
      <c r="J169" s="133"/>
      <c r="K169" s="63"/>
      <c r="L169" s="63"/>
      <c r="M169" s="63"/>
      <c r="N169" s="63"/>
      <c r="O169" s="63"/>
      <c r="P169" s="63"/>
    </row>
    <row r="170" spans="1:16" s="120" customFormat="1" ht="15" customHeight="1">
      <c r="A170" s="33" t="s">
        <v>289</v>
      </c>
      <c r="B170" s="55"/>
      <c r="C170" s="134" t="s">
        <v>122</v>
      </c>
      <c r="D170" s="33" t="s">
        <v>78</v>
      </c>
      <c r="E170" s="132">
        <v>6.6</v>
      </c>
      <c r="F170" s="16"/>
      <c r="G170" s="13"/>
      <c r="H170" s="133"/>
      <c r="I170" s="133"/>
      <c r="J170" s="133"/>
      <c r="K170" s="63"/>
      <c r="L170" s="63"/>
      <c r="M170" s="63"/>
      <c r="N170" s="63"/>
      <c r="O170" s="63"/>
      <c r="P170" s="63"/>
    </row>
    <row r="171" spans="1:16" s="120" customFormat="1" ht="45">
      <c r="A171" s="33" t="s">
        <v>290</v>
      </c>
      <c r="B171" s="55"/>
      <c r="C171" s="134" t="s">
        <v>116</v>
      </c>
      <c r="D171" s="33" t="s">
        <v>24</v>
      </c>
      <c r="E171" s="132">
        <v>5.28</v>
      </c>
      <c r="F171" s="16"/>
      <c r="G171" s="13"/>
      <c r="H171" s="133"/>
      <c r="I171" s="133"/>
      <c r="J171" s="133"/>
      <c r="K171" s="63"/>
      <c r="L171" s="63"/>
      <c r="M171" s="63"/>
      <c r="N171" s="63"/>
      <c r="O171" s="63"/>
      <c r="P171" s="63"/>
    </row>
    <row r="172" spans="1:16" s="120" customFormat="1" ht="16.5" customHeight="1">
      <c r="A172" s="33" t="s">
        <v>291</v>
      </c>
      <c r="B172" s="55"/>
      <c r="C172" s="134" t="s">
        <v>117</v>
      </c>
      <c r="D172" s="33" t="s">
        <v>39</v>
      </c>
      <c r="E172" s="132">
        <v>1.2</v>
      </c>
      <c r="F172" s="16"/>
      <c r="G172" s="13"/>
      <c r="H172" s="133"/>
      <c r="I172" s="133"/>
      <c r="J172" s="133"/>
      <c r="K172" s="63"/>
      <c r="L172" s="63"/>
      <c r="M172" s="63"/>
      <c r="N172" s="63"/>
      <c r="O172" s="63"/>
      <c r="P172" s="63"/>
    </row>
    <row r="173" spans="1:16" s="120" customFormat="1" ht="30">
      <c r="A173" s="33" t="s">
        <v>292</v>
      </c>
      <c r="B173" s="55"/>
      <c r="C173" s="134" t="s">
        <v>79</v>
      </c>
      <c r="D173" s="33" t="s">
        <v>78</v>
      </c>
      <c r="E173" s="132">
        <v>5.22</v>
      </c>
      <c r="F173" s="16"/>
      <c r="G173" s="13"/>
      <c r="H173" s="133"/>
      <c r="I173" s="133"/>
      <c r="J173" s="133"/>
      <c r="K173" s="63"/>
      <c r="L173" s="63"/>
      <c r="M173" s="63"/>
      <c r="N173" s="63"/>
      <c r="O173" s="63"/>
      <c r="P173" s="63"/>
    </row>
    <row r="174" spans="1:16" s="120" customFormat="1" ht="33" customHeight="1">
      <c r="A174" s="33" t="s">
        <v>293</v>
      </c>
      <c r="B174" s="55"/>
      <c r="C174" s="134" t="s">
        <v>80</v>
      </c>
      <c r="D174" s="33" t="s">
        <v>81</v>
      </c>
      <c r="E174" s="132">
        <v>0.04</v>
      </c>
      <c r="F174" s="16"/>
      <c r="G174" s="13"/>
      <c r="H174" s="133"/>
      <c r="I174" s="133"/>
      <c r="J174" s="133"/>
      <c r="K174" s="63"/>
      <c r="L174" s="63"/>
      <c r="M174" s="63"/>
      <c r="N174" s="63"/>
      <c r="O174" s="63"/>
      <c r="P174" s="63"/>
    </row>
    <row r="175" spans="1:16" s="120" customFormat="1" ht="30" customHeight="1">
      <c r="A175" s="33" t="s">
        <v>294</v>
      </c>
      <c r="B175" s="55"/>
      <c r="C175" s="134" t="s">
        <v>82</v>
      </c>
      <c r="D175" s="33" t="s">
        <v>81</v>
      </c>
      <c r="E175" s="132">
        <v>0.07</v>
      </c>
      <c r="F175" s="16"/>
      <c r="G175" s="13"/>
      <c r="H175" s="133"/>
      <c r="I175" s="133"/>
      <c r="J175" s="133"/>
      <c r="K175" s="63"/>
      <c r="L175" s="63"/>
      <c r="M175" s="63"/>
      <c r="N175" s="63"/>
      <c r="O175" s="63"/>
      <c r="P175" s="63"/>
    </row>
    <row r="176" spans="1:16" s="120" customFormat="1" ht="15" customHeight="1">
      <c r="A176" s="33" t="s">
        <v>295</v>
      </c>
      <c r="B176" s="55"/>
      <c r="C176" s="134" t="s">
        <v>83</v>
      </c>
      <c r="D176" s="33" t="s">
        <v>77</v>
      </c>
      <c r="E176" s="132">
        <v>24</v>
      </c>
      <c r="F176" s="16"/>
      <c r="G176" s="13"/>
      <c r="H176" s="133"/>
      <c r="I176" s="133"/>
      <c r="J176" s="133"/>
      <c r="K176" s="63"/>
      <c r="L176" s="63"/>
      <c r="M176" s="63"/>
      <c r="N176" s="63"/>
      <c r="O176" s="63"/>
      <c r="P176" s="63"/>
    </row>
    <row r="177" spans="1:16" s="120" customFormat="1" ht="15">
      <c r="A177" s="33">
        <v>52</v>
      </c>
      <c r="B177" s="55"/>
      <c r="C177" s="123" t="s">
        <v>99</v>
      </c>
      <c r="D177" s="116" t="s">
        <v>24</v>
      </c>
      <c r="E177" s="117">
        <v>7.2</v>
      </c>
      <c r="F177" s="16"/>
      <c r="G177" s="13"/>
      <c r="H177" s="119"/>
      <c r="I177" s="119"/>
      <c r="J177" s="119"/>
      <c r="K177" s="63"/>
      <c r="L177" s="63"/>
      <c r="M177" s="63"/>
      <c r="N177" s="63"/>
      <c r="O177" s="63"/>
      <c r="P177" s="63"/>
    </row>
    <row r="178" spans="1:16" s="120" customFormat="1" ht="29.25" customHeight="1">
      <c r="A178" s="33" t="s">
        <v>296</v>
      </c>
      <c r="B178" s="55"/>
      <c r="C178" s="124" t="s">
        <v>106</v>
      </c>
      <c r="D178" s="116" t="s">
        <v>43</v>
      </c>
      <c r="E178" s="117">
        <v>1.08</v>
      </c>
      <c r="F178" s="16"/>
      <c r="G178" s="13"/>
      <c r="H178" s="119"/>
      <c r="I178" s="119"/>
      <c r="J178" s="119"/>
      <c r="K178" s="63"/>
      <c r="L178" s="63"/>
      <c r="M178" s="63"/>
      <c r="N178" s="63"/>
      <c r="O178" s="63"/>
      <c r="P178" s="63"/>
    </row>
    <row r="179" spans="1:16" s="120" customFormat="1" ht="15">
      <c r="A179" s="33" t="s">
        <v>297</v>
      </c>
      <c r="B179" s="55"/>
      <c r="C179" s="124" t="s">
        <v>107</v>
      </c>
      <c r="D179" s="116" t="s">
        <v>39</v>
      </c>
      <c r="E179" s="117">
        <v>9.5</v>
      </c>
      <c r="F179" s="16"/>
      <c r="G179" s="13"/>
      <c r="H179" s="119"/>
      <c r="I179" s="119"/>
      <c r="J179" s="119"/>
      <c r="K179" s="63"/>
      <c r="L179" s="63"/>
      <c r="M179" s="63"/>
      <c r="N179" s="63"/>
      <c r="O179" s="63"/>
      <c r="P179" s="63"/>
    </row>
    <row r="180" spans="1:16" s="120" customFormat="1" ht="15">
      <c r="A180" s="33" t="s">
        <v>298</v>
      </c>
      <c r="B180" s="55"/>
      <c r="C180" s="124" t="s">
        <v>55</v>
      </c>
      <c r="D180" s="116" t="s">
        <v>24</v>
      </c>
      <c r="E180" s="117">
        <v>0.36</v>
      </c>
      <c r="F180" s="16"/>
      <c r="G180" s="13"/>
      <c r="H180" s="119"/>
      <c r="I180" s="119"/>
      <c r="J180" s="119"/>
      <c r="K180" s="63"/>
      <c r="L180" s="63"/>
      <c r="M180" s="63"/>
      <c r="N180" s="63"/>
      <c r="O180" s="63"/>
      <c r="P180" s="63"/>
    </row>
    <row r="181" spans="1:16" s="120" customFormat="1" ht="15">
      <c r="A181" s="33">
        <v>53</v>
      </c>
      <c r="B181" s="55"/>
      <c r="C181" s="123" t="s">
        <v>97</v>
      </c>
      <c r="D181" s="116" t="s">
        <v>24</v>
      </c>
      <c r="E181" s="117">
        <v>7.2</v>
      </c>
      <c r="F181" s="16"/>
      <c r="G181" s="13"/>
      <c r="H181" s="119"/>
      <c r="I181" s="119"/>
      <c r="J181" s="119"/>
      <c r="K181" s="63"/>
      <c r="L181" s="63"/>
      <c r="M181" s="63"/>
      <c r="N181" s="63"/>
      <c r="O181" s="63"/>
      <c r="P181" s="63"/>
    </row>
    <row r="182" spans="1:16" s="120" customFormat="1" ht="15">
      <c r="A182" s="33" t="s">
        <v>299</v>
      </c>
      <c r="B182" s="55"/>
      <c r="C182" s="124" t="s">
        <v>108</v>
      </c>
      <c r="D182" s="116" t="s">
        <v>43</v>
      </c>
      <c r="E182" s="117">
        <v>1.08</v>
      </c>
      <c r="F182" s="16"/>
      <c r="G182" s="13"/>
      <c r="H182" s="119"/>
      <c r="I182" s="119"/>
      <c r="J182" s="119"/>
      <c r="K182" s="63"/>
      <c r="L182" s="63"/>
      <c r="M182" s="63"/>
      <c r="N182" s="63"/>
      <c r="O182" s="63"/>
      <c r="P182" s="63"/>
    </row>
    <row r="183" spans="1:16" s="120" customFormat="1" ht="15">
      <c r="A183" s="33" t="s">
        <v>300</v>
      </c>
      <c r="B183" s="55"/>
      <c r="C183" s="124" t="s">
        <v>118</v>
      </c>
      <c r="D183" s="116" t="s">
        <v>43</v>
      </c>
      <c r="E183" s="117">
        <v>1.8</v>
      </c>
      <c r="F183" s="16"/>
      <c r="G183" s="13"/>
      <c r="H183" s="119"/>
      <c r="I183" s="119"/>
      <c r="J183" s="119"/>
      <c r="K183" s="63"/>
      <c r="L183" s="63"/>
      <c r="M183" s="63"/>
      <c r="N183" s="63"/>
      <c r="O183" s="63"/>
      <c r="P183" s="63"/>
    </row>
    <row r="184" spans="1:16" s="15" customFormat="1" ht="15">
      <c r="A184" s="64"/>
      <c r="B184" s="65"/>
      <c r="C184" s="73" t="s">
        <v>85</v>
      </c>
      <c r="D184" s="76"/>
      <c r="E184" s="137"/>
      <c r="F184" s="93"/>
      <c r="G184" s="87"/>
      <c r="H184" s="87"/>
      <c r="I184" s="87"/>
      <c r="J184" s="87"/>
      <c r="K184" s="88">
        <f t="shared" si="12"/>
        <v>0</v>
      </c>
      <c r="L184" s="88">
        <f t="shared" si="13"/>
        <v>0</v>
      </c>
      <c r="M184" s="88">
        <f t="shared" si="14"/>
        <v>0</v>
      </c>
      <c r="N184" s="88">
        <f t="shared" si="15"/>
        <v>0</v>
      </c>
      <c r="O184" s="88">
        <f t="shared" si="16"/>
        <v>0</v>
      </c>
      <c r="P184" s="88">
        <f t="shared" si="17"/>
        <v>0</v>
      </c>
    </row>
    <row r="185" spans="1:16" s="15" customFormat="1" ht="30">
      <c r="A185" s="54">
        <v>54</v>
      </c>
      <c r="B185" s="55"/>
      <c r="C185" s="46" t="s">
        <v>182</v>
      </c>
      <c r="D185" s="129" t="s">
        <v>78</v>
      </c>
      <c r="E185" s="130">
        <v>35</v>
      </c>
      <c r="F185" s="16"/>
      <c r="G185" s="13"/>
      <c r="H185" s="13"/>
      <c r="I185" s="13"/>
      <c r="J185" s="13"/>
      <c r="K185" s="63"/>
      <c r="L185" s="63"/>
      <c r="M185" s="63"/>
      <c r="N185" s="63"/>
      <c r="O185" s="63"/>
      <c r="P185" s="63"/>
    </row>
    <row r="186" spans="1:16" s="15" customFormat="1" ht="15">
      <c r="A186" s="54">
        <v>55</v>
      </c>
      <c r="B186" s="55"/>
      <c r="C186" s="46" t="s">
        <v>88</v>
      </c>
      <c r="D186" s="47" t="s">
        <v>52</v>
      </c>
      <c r="E186" s="58">
        <v>4</v>
      </c>
      <c r="F186" s="16"/>
      <c r="G186" s="13"/>
      <c r="H186" s="13"/>
      <c r="I186" s="13"/>
      <c r="J186" s="13"/>
      <c r="K186" s="63"/>
      <c r="L186" s="63"/>
      <c r="M186" s="63"/>
      <c r="N186" s="63"/>
      <c r="O186" s="63"/>
      <c r="P186" s="63"/>
    </row>
    <row r="187" spans="1:16" s="15" customFormat="1" ht="15">
      <c r="A187" s="54">
        <v>56</v>
      </c>
      <c r="B187" s="55"/>
      <c r="C187" s="46" t="s">
        <v>119</v>
      </c>
      <c r="D187" s="47" t="s">
        <v>93</v>
      </c>
      <c r="E187" s="58">
        <v>1</v>
      </c>
      <c r="F187" s="16"/>
      <c r="G187" s="13"/>
      <c r="H187" s="13"/>
      <c r="I187" s="13"/>
      <c r="J187" s="13"/>
      <c r="K187" s="63"/>
      <c r="L187" s="63"/>
      <c r="M187" s="63"/>
      <c r="N187" s="63"/>
      <c r="O187" s="63"/>
      <c r="P187" s="63"/>
    </row>
    <row r="188" spans="1:16" s="15" customFormat="1" ht="15">
      <c r="A188" s="54">
        <v>57</v>
      </c>
      <c r="B188" s="55"/>
      <c r="C188" s="46" t="s">
        <v>120</v>
      </c>
      <c r="D188" s="47" t="s">
        <v>78</v>
      </c>
      <c r="E188" s="58">
        <v>35</v>
      </c>
      <c r="F188" s="16"/>
      <c r="G188" s="13"/>
      <c r="H188" s="13"/>
      <c r="I188" s="13"/>
      <c r="J188" s="13"/>
      <c r="K188" s="63"/>
      <c r="L188" s="63"/>
      <c r="M188" s="63"/>
      <c r="N188" s="63"/>
      <c r="O188" s="63"/>
      <c r="P188" s="63"/>
    </row>
    <row r="189" spans="1:16" s="15" customFormat="1" ht="30">
      <c r="A189" s="54">
        <v>58</v>
      </c>
      <c r="B189" s="55"/>
      <c r="C189" s="46" t="s">
        <v>87</v>
      </c>
      <c r="D189" s="47" t="s">
        <v>41</v>
      </c>
      <c r="E189" s="58">
        <v>1</v>
      </c>
      <c r="F189" s="16"/>
      <c r="G189" s="13"/>
      <c r="H189" s="13"/>
      <c r="I189" s="13"/>
      <c r="J189" s="13"/>
      <c r="K189" s="63"/>
      <c r="L189" s="63"/>
      <c r="M189" s="63"/>
      <c r="N189" s="63"/>
      <c r="O189" s="63"/>
      <c r="P189" s="63"/>
    </row>
    <row r="190" spans="1:16" s="15" customFormat="1" ht="15">
      <c r="A190" s="54">
        <v>59</v>
      </c>
      <c r="B190" s="55"/>
      <c r="C190" s="122" t="s">
        <v>185</v>
      </c>
      <c r="D190" s="47" t="s">
        <v>52</v>
      </c>
      <c r="E190" s="58">
        <v>1</v>
      </c>
      <c r="F190" s="16"/>
      <c r="G190" s="13"/>
      <c r="H190" s="13"/>
      <c r="I190" s="13"/>
      <c r="J190" s="13"/>
      <c r="K190" s="63"/>
      <c r="L190" s="63"/>
      <c r="M190" s="63"/>
      <c r="N190" s="63"/>
      <c r="O190" s="63"/>
      <c r="P190" s="63"/>
    </row>
    <row r="191" spans="1:16" s="15" customFormat="1" ht="15">
      <c r="A191" s="64"/>
      <c r="B191" s="65"/>
      <c r="C191" s="73" t="s">
        <v>86</v>
      </c>
      <c r="D191" s="76"/>
      <c r="E191" s="137"/>
      <c r="F191" s="93"/>
      <c r="G191" s="87"/>
      <c r="H191" s="87"/>
      <c r="I191" s="87"/>
      <c r="J191" s="87"/>
      <c r="K191" s="88">
        <f t="shared" si="12"/>
        <v>0</v>
      </c>
      <c r="L191" s="88">
        <f t="shared" si="13"/>
        <v>0</v>
      </c>
      <c r="M191" s="88">
        <f t="shared" si="14"/>
        <v>0</v>
      </c>
      <c r="N191" s="88">
        <f t="shared" si="15"/>
        <v>0</v>
      </c>
      <c r="O191" s="88">
        <f t="shared" si="16"/>
        <v>0</v>
      </c>
      <c r="P191" s="88">
        <f t="shared" si="17"/>
        <v>0</v>
      </c>
    </row>
    <row r="192" spans="1:16" s="15" customFormat="1" ht="15">
      <c r="A192" s="54">
        <v>60</v>
      </c>
      <c r="B192" s="55"/>
      <c r="C192" s="45" t="s">
        <v>96</v>
      </c>
      <c r="D192" s="47" t="s">
        <v>41</v>
      </c>
      <c r="E192" s="58">
        <v>1</v>
      </c>
      <c r="F192" s="16"/>
      <c r="G192" s="13"/>
      <c r="H192" s="13"/>
      <c r="I192" s="13"/>
      <c r="J192" s="13"/>
      <c r="K192" s="63"/>
      <c r="L192" s="63"/>
      <c r="M192" s="63"/>
      <c r="N192" s="63"/>
      <c r="O192" s="63"/>
      <c r="P192" s="63"/>
    </row>
    <row r="193" spans="1:16" s="15" customFormat="1" ht="15">
      <c r="A193" s="54">
        <v>61</v>
      </c>
      <c r="B193" s="55"/>
      <c r="C193" s="118" t="s">
        <v>123</v>
      </c>
      <c r="D193" s="47" t="s">
        <v>93</v>
      </c>
      <c r="E193" s="58">
        <v>1</v>
      </c>
      <c r="F193" s="16"/>
      <c r="G193" s="13"/>
      <c r="H193" s="13"/>
      <c r="I193" s="13"/>
      <c r="J193" s="13"/>
      <c r="K193" s="63"/>
      <c r="L193" s="63"/>
      <c r="M193" s="63"/>
      <c r="N193" s="63"/>
      <c r="O193" s="63"/>
      <c r="P193" s="63"/>
    </row>
    <row r="194" spans="1:16" s="15" customFormat="1" ht="15">
      <c r="A194" s="54">
        <v>62</v>
      </c>
      <c r="B194" s="55"/>
      <c r="C194" s="45" t="s">
        <v>124</v>
      </c>
      <c r="D194" s="47" t="s">
        <v>52</v>
      </c>
      <c r="E194" s="58">
        <v>1</v>
      </c>
      <c r="F194" s="16"/>
      <c r="G194" s="13"/>
      <c r="H194" s="13"/>
      <c r="I194" s="13"/>
      <c r="J194" s="13"/>
      <c r="K194" s="63"/>
      <c r="L194" s="63"/>
      <c r="M194" s="63"/>
      <c r="N194" s="63"/>
      <c r="O194" s="63"/>
      <c r="P194" s="63"/>
    </row>
    <row r="195" spans="1:16" s="15" customFormat="1" ht="15">
      <c r="A195" s="54">
        <v>63</v>
      </c>
      <c r="B195" s="55"/>
      <c r="C195" s="45" t="s">
        <v>125</v>
      </c>
      <c r="D195" s="47" t="s">
        <v>52</v>
      </c>
      <c r="E195" s="58">
        <v>1</v>
      </c>
      <c r="F195" s="16"/>
      <c r="G195" s="13"/>
      <c r="H195" s="13"/>
      <c r="I195" s="13"/>
      <c r="J195" s="13"/>
      <c r="K195" s="63"/>
      <c r="L195" s="63"/>
      <c r="M195" s="63"/>
      <c r="N195" s="63"/>
      <c r="O195" s="63"/>
      <c r="P195" s="63"/>
    </row>
    <row r="196" spans="1:16" s="15" customFormat="1" ht="15">
      <c r="A196" s="54">
        <v>64</v>
      </c>
      <c r="B196" s="55"/>
      <c r="C196" s="45" t="s">
        <v>126</v>
      </c>
      <c r="D196" s="47" t="s">
        <v>52</v>
      </c>
      <c r="E196" s="58">
        <v>1</v>
      </c>
      <c r="F196" s="16"/>
      <c r="G196" s="13"/>
      <c r="H196" s="13"/>
      <c r="I196" s="13"/>
      <c r="J196" s="13"/>
      <c r="K196" s="63"/>
      <c r="L196" s="63"/>
      <c r="M196" s="63"/>
      <c r="N196" s="63"/>
      <c r="O196" s="63"/>
      <c r="P196" s="63"/>
    </row>
    <row r="197" spans="1:16" s="15" customFormat="1" ht="15">
      <c r="A197" s="54">
        <v>65</v>
      </c>
      <c r="B197" s="55"/>
      <c r="C197" s="45" t="s">
        <v>127</v>
      </c>
      <c r="D197" s="47" t="s">
        <v>52</v>
      </c>
      <c r="E197" s="58">
        <v>1</v>
      </c>
      <c r="F197" s="16"/>
      <c r="G197" s="13"/>
      <c r="H197" s="13"/>
      <c r="I197" s="13"/>
      <c r="J197" s="13"/>
      <c r="K197" s="63"/>
      <c r="L197" s="63"/>
      <c r="M197" s="63"/>
      <c r="N197" s="63"/>
      <c r="O197" s="63"/>
      <c r="P197" s="63"/>
    </row>
    <row r="198" spans="1:16" s="15" customFormat="1" ht="15">
      <c r="A198" s="54">
        <v>66</v>
      </c>
      <c r="B198" s="55"/>
      <c r="C198" s="46" t="s">
        <v>128</v>
      </c>
      <c r="D198" s="47" t="s">
        <v>52</v>
      </c>
      <c r="E198" s="58">
        <v>1</v>
      </c>
      <c r="F198" s="16"/>
      <c r="G198" s="13"/>
      <c r="H198" s="13"/>
      <c r="I198" s="13"/>
      <c r="J198" s="13"/>
      <c r="K198" s="63"/>
      <c r="L198" s="63"/>
      <c r="M198" s="63"/>
      <c r="N198" s="63"/>
      <c r="O198" s="63"/>
      <c r="P198" s="63"/>
    </row>
    <row r="199" spans="1:16" s="15" customFormat="1" ht="31.5" customHeight="1">
      <c r="A199" s="54">
        <v>67</v>
      </c>
      <c r="B199" s="55"/>
      <c r="C199" s="78" t="s">
        <v>129</v>
      </c>
      <c r="D199" s="47" t="s">
        <v>52</v>
      </c>
      <c r="E199" s="58">
        <v>1</v>
      </c>
      <c r="F199" s="16"/>
      <c r="G199" s="13"/>
      <c r="H199" s="13"/>
      <c r="I199" s="13"/>
      <c r="J199" s="13"/>
      <c r="K199" s="63"/>
      <c r="L199" s="63"/>
      <c r="M199" s="63"/>
      <c r="N199" s="63"/>
      <c r="O199" s="63"/>
      <c r="P199" s="63"/>
    </row>
    <row r="200" spans="1:16" s="15" customFormat="1" ht="30">
      <c r="A200" s="54">
        <v>68</v>
      </c>
      <c r="B200" s="55"/>
      <c r="C200" s="139" t="s">
        <v>301</v>
      </c>
      <c r="D200" s="33" t="s">
        <v>302</v>
      </c>
      <c r="E200" s="140">
        <v>60</v>
      </c>
      <c r="F200" s="16"/>
      <c r="G200" s="13"/>
      <c r="H200" s="13">
        <v>0</v>
      </c>
      <c r="I200" s="13">
        <v>0</v>
      </c>
      <c r="J200" s="13">
        <v>0</v>
      </c>
      <c r="K200" s="22">
        <f>SUM(H200:J200)</f>
        <v>0</v>
      </c>
      <c r="L200" s="63">
        <f aca="true" t="shared" si="18" ref="L200">F200*E200</f>
        <v>0</v>
      </c>
      <c r="M200" s="63">
        <f aca="true" t="shared" si="19" ref="M200">H200*E200</f>
        <v>0</v>
      </c>
      <c r="N200" s="22">
        <f>ROUND(E200*I200,2)</f>
        <v>0</v>
      </c>
      <c r="O200" s="22">
        <f>ROUND(E200*J200,2)</f>
        <v>0</v>
      </c>
      <c r="P200" s="22">
        <f>SUM(M200:O200)</f>
        <v>0</v>
      </c>
    </row>
    <row r="201" spans="1:16" ht="15">
      <c r="A201" s="25"/>
      <c r="B201" s="25"/>
      <c r="C201" s="23" t="s">
        <v>13</v>
      </c>
      <c r="D201" s="24" t="s">
        <v>32</v>
      </c>
      <c r="E201" s="26"/>
      <c r="F201" s="27"/>
      <c r="G201" s="28"/>
      <c r="H201" s="28"/>
      <c r="I201" s="28"/>
      <c r="J201" s="28"/>
      <c r="K201" s="28"/>
      <c r="L201" s="29">
        <f>SUM(L16:L200)</f>
        <v>0</v>
      </c>
      <c r="M201" s="29">
        <f>SUM(M16:M200)</f>
        <v>0</v>
      </c>
      <c r="N201" s="29">
        <f>SUM(N16:N200)</f>
        <v>0</v>
      </c>
      <c r="O201" s="29">
        <f>SUM(O16:O200)</f>
        <v>0</v>
      </c>
      <c r="P201" s="29">
        <f>SUM(M201:O201)</f>
        <v>0</v>
      </c>
    </row>
    <row r="202" spans="1:16" ht="15">
      <c r="A202" s="17"/>
      <c r="B202" s="18"/>
      <c r="C202" s="202" t="s">
        <v>162</v>
      </c>
      <c r="D202" s="201"/>
      <c r="E202" s="201"/>
      <c r="F202" s="201"/>
      <c r="G202" s="201"/>
      <c r="H202" s="201"/>
      <c r="I202" s="201"/>
      <c r="J202" s="201"/>
      <c r="K202" s="203"/>
      <c r="L202" s="7"/>
      <c r="M202" s="6"/>
      <c r="N202" s="2">
        <f>ROUND(N201*6%,2)</f>
        <v>0</v>
      </c>
      <c r="O202" s="5"/>
      <c r="P202" s="6">
        <f>N202</f>
        <v>0</v>
      </c>
    </row>
    <row r="203" spans="1:16" ht="15">
      <c r="A203" s="17"/>
      <c r="B203" s="18"/>
      <c r="C203" s="80"/>
      <c r="D203" s="201" t="s">
        <v>161</v>
      </c>
      <c r="E203" s="201"/>
      <c r="F203" s="201"/>
      <c r="G203" s="81"/>
      <c r="H203" s="81"/>
      <c r="I203" s="81"/>
      <c r="J203" s="81"/>
      <c r="K203" s="82"/>
      <c r="L203" s="7"/>
      <c r="M203" s="6"/>
      <c r="N203" s="2">
        <f>ROUND(N201*2%,2)</f>
        <v>0</v>
      </c>
      <c r="O203" s="5"/>
      <c r="P203" s="6">
        <f>N203</f>
        <v>0</v>
      </c>
    </row>
    <row r="204" spans="1:16" ht="15">
      <c r="A204" s="11"/>
      <c r="B204" s="19"/>
      <c r="C204" s="162" t="s">
        <v>20</v>
      </c>
      <c r="D204" s="163"/>
      <c r="E204" s="163"/>
      <c r="F204" s="163"/>
      <c r="G204" s="163"/>
      <c r="H204" s="163"/>
      <c r="I204" s="163"/>
      <c r="J204" s="163"/>
      <c r="K204" s="164"/>
      <c r="L204" s="8">
        <f>L201</f>
        <v>0</v>
      </c>
      <c r="M204" s="8">
        <f>M201+M202</f>
        <v>0</v>
      </c>
      <c r="N204" s="8">
        <f>N201+N202+N203</f>
        <v>0</v>
      </c>
      <c r="O204" s="8">
        <f>O201+O202</f>
        <v>0</v>
      </c>
      <c r="P204" s="8">
        <f>M204+N204+O204</f>
        <v>0</v>
      </c>
    </row>
    <row r="205" spans="1:16" ht="15">
      <c r="A205" s="149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1"/>
    </row>
    <row r="206" spans="1:16" s="9" customFormat="1" ht="14.25">
      <c r="A206" s="153" t="s">
        <v>12</v>
      </c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51"/>
      <c r="O206" s="51"/>
      <c r="P206" s="52">
        <f>SUM(P204:P204)</f>
        <v>0</v>
      </c>
    </row>
    <row r="207" spans="1:16" s="9" customFormat="1" ht="14.25">
      <c r="A207" s="155"/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7"/>
      <c r="O207" s="157"/>
      <c r="P207" s="158"/>
    </row>
    <row r="208" spans="1:16" ht="15">
      <c r="A208" s="141" t="s">
        <v>9</v>
      </c>
      <c r="B208" s="142"/>
      <c r="C208" s="147"/>
      <c r="D208" s="148"/>
      <c r="E208" s="148"/>
      <c r="F208" s="142"/>
      <c r="G208" s="142"/>
      <c r="H208" s="142"/>
      <c r="I208" s="142"/>
      <c r="J208" s="142"/>
      <c r="K208" s="142"/>
      <c r="L208" s="144"/>
      <c r="M208" s="145"/>
      <c r="N208" s="145"/>
      <c r="O208" s="145"/>
      <c r="P208" s="146"/>
    </row>
    <row r="209" spans="1:16" ht="15">
      <c r="A209" s="141"/>
      <c r="B209" s="142"/>
      <c r="C209" s="152" t="s">
        <v>10</v>
      </c>
      <c r="D209" s="152"/>
      <c r="E209" s="15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3"/>
    </row>
    <row r="210" spans="1:16" s="9" customFormat="1" ht="15">
      <c r="A210" s="141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3"/>
    </row>
    <row r="211" spans="1:16" s="9" customFormat="1" ht="15">
      <c r="A211" s="40"/>
      <c r="B211" s="41"/>
      <c r="C211" s="41" t="s">
        <v>89</v>
      </c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53"/>
    </row>
    <row r="214" ht="12.75">
      <c r="D214" s="21"/>
    </row>
    <row r="219" ht="11.25" customHeight="1"/>
    <row r="220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</sheetData>
  <mergeCells count="52">
    <mergeCell ref="C7:P7"/>
    <mergeCell ref="A7:B7"/>
    <mergeCell ref="D203:F203"/>
    <mergeCell ref="C202:K202"/>
    <mergeCell ref="F8:H8"/>
    <mergeCell ref="I8:L8"/>
    <mergeCell ref="L11:P11"/>
    <mergeCell ref="F12:F14"/>
    <mergeCell ref="F11:K11"/>
    <mergeCell ref="M12:M14"/>
    <mergeCell ref="N12:N14"/>
    <mergeCell ref="J9:K9"/>
    <mergeCell ref="O9:P9"/>
    <mergeCell ref="D8:E8"/>
    <mergeCell ref="M8:N8"/>
    <mergeCell ref="A11:A14"/>
    <mergeCell ref="A1:P1"/>
    <mergeCell ref="A2:P2"/>
    <mergeCell ref="A3:P3"/>
    <mergeCell ref="A6:B6"/>
    <mergeCell ref="C6:P6"/>
    <mergeCell ref="A4:B4"/>
    <mergeCell ref="C4:P4"/>
    <mergeCell ref="A5:B5"/>
    <mergeCell ref="C5:P5"/>
    <mergeCell ref="D11:D14"/>
    <mergeCell ref="E11:E14"/>
    <mergeCell ref="C204:K204"/>
    <mergeCell ref="G12:G14"/>
    <mergeCell ref="A10:P10"/>
    <mergeCell ref="P12:P14"/>
    <mergeCell ref="L12:L14"/>
    <mergeCell ref="I12:I14"/>
    <mergeCell ref="K12:K14"/>
    <mergeCell ref="O12:O14"/>
    <mergeCell ref="H12:H14"/>
    <mergeCell ref="J12:J14"/>
    <mergeCell ref="C11:C14"/>
    <mergeCell ref="B11:B14"/>
    <mergeCell ref="A205:P205"/>
    <mergeCell ref="C209:E209"/>
    <mergeCell ref="A209:B209"/>
    <mergeCell ref="A206:M206"/>
    <mergeCell ref="A207:P207"/>
    <mergeCell ref="A210:P210"/>
    <mergeCell ref="I208:K208"/>
    <mergeCell ref="L209:P209"/>
    <mergeCell ref="L208:P208"/>
    <mergeCell ref="F209:K209"/>
    <mergeCell ref="A208:B208"/>
    <mergeCell ref="C208:E208"/>
    <mergeCell ref="F208:H208"/>
  </mergeCells>
  <printOptions gridLines="1" horizontalCentered="1"/>
  <pageMargins left="0" right="0" top="0.6692913385826772" bottom="0.5118110236220472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 topLeftCell="A4">
      <selection activeCell="F35" sqref="F35"/>
    </sheetView>
  </sheetViews>
  <sheetFormatPr defaultColWidth="9.00390625" defaultRowHeight="12.75"/>
  <cols>
    <col min="2" max="2" width="36.375" style="0" customWidth="1"/>
    <col min="3" max="3" width="14.25390625" style="0" customWidth="1"/>
    <col min="4" max="4" width="10.75390625" style="0" customWidth="1"/>
    <col min="5" max="5" width="9.875" style="0" customWidth="1"/>
    <col min="6" max="6" width="12.625" style="0" customWidth="1"/>
    <col min="7" max="7" width="13.75390625" style="0" customWidth="1"/>
    <col min="8" max="8" width="9.625" style="0" customWidth="1"/>
    <col min="9" max="9" width="0.12890625" style="0" customWidth="1"/>
    <col min="10" max="11" width="0.2421875" style="0" customWidth="1"/>
    <col min="12" max="12" width="12.125" style="0" customWidth="1"/>
    <col min="16" max="16" width="9.125" style="0" hidden="1" customWidth="1"/>
  </cols>
  <sheetData>
    <row r="1" spans="1:16" s="1" customFormat="1" ht="23.25">
      <c r="A1" s="182" t="s">
        <v>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</row>
    <row r="2" spans="1:16" s="1" customFormat="1" ht="18.75">
      <c r="A2" s="185" t="s">
        <v>90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7"/>
    </row>
    <row r="3" spans="1:16" s="1" customFormat="1" ht="12.75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</row>
    <row r="4" spans="1:16" s="1" customFormat="1" ht="15.75">
      <c r="A4" s="191" t="s">
        <v>25</v>
      </c>
      <c r="B4" s="192"/>
      <c r="C4" s="193" t="s">
        <v>90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</row>
    <row r="5" spans="1:16" s="1" customFormat="1" ht="15">
      <c r="A5" s="195"/>
      <c r="B5" s="196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8"/>
    </row>
    <row r="6" spans="1:16" s="1" customFormat="1" ht="15.75">
      <c r="A6" s="191" t="s">
        <v>131</v>
      </c>
      <c r="B6" s="192"/>
      <c r="C6" s="193" t="s">
        <v>91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4"/>
    </row>
    <row r="7" spans="1:16" s="1" customFormat="1" ht="15.75">
      <c r="A7" s="191" t="s">
        <v>14</v>
      </c>
      <c r="B7" s="192"/>
      <c r="C7" s="199" t="s">
        <v>92</v>
      </c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200"/>
    </row>
    <row r="8" spans="1:16" s="1" customFormat="1" ht="18.75">
      <c r="A8" s="79" t="s">
        <v>15</v>
      </c>
      <c r="B8" s="216" t="s">
        <v>17</v>
      </c>
      <c r="C8" s="216"/>
      <c r="D8" s="213"/>
      <c r="E8" s="213"/>
      <c r="F8" s="204" t="s">
        <v>18</v>
      </c>
      <c r="G8" s="204"/>
      <c r="H8" s="204"/>
      <c r="I8" s="189" t="s">
        <v>19</v>
      </c>
      <c r="J8" s="189"/>
      <c r="K8" s="189"/>
      <c r="L8" s="189"/>
      <c r="M8" s="214"/>
      <c r="N8" s="215"/>
      <c r="O8" s="49" t="s">
        <v>32</v>
      </c>
      <c r="P8" s="50"/>
    </row>
    <row r="9" spans="1:16" s="1" customFormat="1" ht="12.75">
      <c r="A9" s="83"/>
      <c r="B9" s="84"/>
      <c r="C9" s="39"/>
      <c r="D9" s="84"/>
      <c r="E9" s="84"/>
      <c r="F9" s="84"/>
      <c r="G9" s="84"/>
      <c r="H9" s="84"/>
      <c r="I9" s="84"/>
      <c r="J9" s="115" t="s">
        <v>22</v>
      </c>
      <c r="K9" s="115"/>
      <c r="L9" s="85"/>
      <c r="M9" s="84" t="s">
        <v>16</v>
      </c>
      <c r="N9" s="86"/>
      <c r="O9" s="211" t="s">
        <v>132</v>
      </c>
      <c r="P9" s="212"/>
    </row>
    <row r="10" spans="1:16" s="1" customFormat="1" ht="13.5" thickBo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0"/>
    </row>
    <row r="12" ht="18.75">
      <c r="C12" s="94" t="s">
        <v>163</v>
      </c>
    </row>
    <row r="13" spans="1:8" ht="15.75">
      <c r="A13" s="95"/>
      <c r="B13" s="95"/>
      <c r="C13" s="95"/>
      <c r="D13" s="95"/>
      <c r="E13" s="95"/>
      <c r="F13" s="95"/>
      <c r="G13" s="95"/>
      <c r="H13" s="95"/>
    </row>
    <row r="14" spans="1:8" ht="15.75">
      <c r="A14" s="217" t="s">
        <v>164</v>
      </c>
      <c r="B14" s="217" t="s">
        <v>165</v>
      </c>
      <c r="C14" s="217" t="s">
        <v>166</v>
      </c>
      <c r="D14" s="218" t="s">
        <v>167</v>
      </c>
      <c r="E14" s="218"/>
      <c r="F14" s="218"/>
      <c r="G14" s="218"/>
      <c r="H14" s="95"/>
    </row>
    <row r="15" spans="1:8" ht="31.5">
      <c r="A15" s="217"/>
      <c r="B15" s="217"/>
      <c r="C15" s="217"/>
      <c r="D15" s="96" t="s">
        <v>168</v>
      </c>
      <c r="E15" s="96" t="s">
        <v>169</v>
      </c>
      <c r="F15" s="96" t="s">
        <v>170</v>
      </c>
      <c r="G15" s="97" t="s">
        <v>4</v>
      </c>
      <c r="H15" s="98"/>
    </row>
    <row r="16" spans="1:8" ht="15.75">
      <c r="A16" s="99"/>
      <c r="B16" s="100" t="s">
        <v>90</v>
      </c>
      <c r="C16" s="101"/>
      <c r="D16" s="101"/>
      <c r="E16" s="101"/>
      <c r="F16" s="101"/>
      <c r="G16" s="101"/>
      <c r="H16" s="98"/>
    </row>
    <row r="17" spans="1:8" ht="15.75">
      <c r="A17" s="102"/>
      <c r="B17" s="103" t="s">
        <v>171</v>
      </c>
      <c r="C17" s="104"/>
      <c r="D17" s="105"/>
      <c r="E17" s="105"/>
      <c r="F17" s="105"/>
      <c r="G17" s="106"/>
      <c r="H17" s="95"/>
    </row>
    <row r="18" spans="1:8" ht="15.75">
      <c r="A18" s="102"/>
      <c r="B18" s="107" t="s">
        <v>177</v>
      </c>
      <c r="C18" s="108"/>
      <c r="D18" s="110"/>
      <c r="E18" s="110"/>
      <c r="F18" s="110"/>
      <c r="G18" s="110"/>
      <c r="H18" s="111"/>
    </row>
    <row r="19" spans="1:8" ht="15.75">
      <c r="A19" s="102"/>
      <c r="B19" s="107" t="s">
        <v>175</v>
      </c>
      <c r="C19" s="108"/>
      <c r="D19" s="110"/>
      <c r="E19" s="110"/>
      <c r="F19" s="110"/>
      <c r="G19" s="110"/>
      <c r="H19" s="112"/>
    </row>
    <row r="20" spans="1:8" ht="15.75">
      <c r="A20" s="102"/>
      <c r="B20" s="107" t="s">
        <v>174</v>
      </c>
      <c r="C20" s="108"/>
      <c r="D20" s="110"/>
      <c r="E20" s="110"/>
      <c r="F20" s="110"/>
      <c r="G20" s="110"/>
      <c r="H20" s="112"/>
    </row>
    <row r="21" spans="1:8" ht="15.75">
      <c r="A21" s="102"/>
      <c r="B21" s="109" t="s">
        <v>171</v>
      </c>
      <c r="C21" s="105"/>
      <c r="D21" s="110"/>
      <c r="E21" s="110"/>
      <c r="F21" s="110"/>
      <c r="G21" s="110"/>
      <c r="H21" s="95"/>
    </row>
    <row r="22" spans="1:8" ht="15.75">
      <c r="A22" s="102"/>
      <c r="B22" s="107" t="s">
        <v>172</v>
      </c>
      <c r="C22" s="108"/>
      <c r="D22" s="95"/>
      <c r="E22" s="95"/>
      <c r="F22" s="95"/>
      <c r="G22" s="95"/>
      <c r="H22" s="111"/>
    </row>
    <row r="23" spans="1:8" ht="15.75">
      <c r="A23" s="102"/>
      <c r="B23" s="113" t="s">
        <v>173</v>
      </c>
      <c r="C23" s="105"/>
      <c r="D23" s="95"/>
      <c r="E23" s="95"/>
      <c r="F23" s="95"/>
      <c r="G23" s="95"/>
      <c r="H23" s="95"/>
    </row>
    <row r="24" spans="1:8" ht="15.75">
      <c r="A24" s="95"/>
      <c r="B24" s="114"/>
      <c r="C24" s="95"/>
      <c r="D24" s="95"/>
      <c r="E24" s="95"/>
      <c r="F24" s="95"/>
      <c r="G24" s="95"/>
      <c r="H24" s="95"/>
    </row>
    <row r="25" spans="1:8" ht="15.75">
      <c r="A25" s="95"/>
      <c r="B25" s="114" t="s">
        <v>176</v>
      </c>
      <c r="C25" s="95"/>
      <c r="D25" s="95"/>
      <c r="E25" s="95"/>
      <c r="F25" s="95"/>
      <c r="G25" s="95"/>
      <c r="H25" s="95"/>
    </row>
    <row r="26" spans="1:8" ht="15.75">
      <c r="A26" s="95"/>
      <c r="B26" s="95"/>
      <c r="C26" s="95"/>
      <c r="D26" s="95"/>
      <c r="E26" s="95"/>
      <c r="F26" s="95"/>
      <c r="G26" s="95"/>
      <c r="H26" s="95"/>
    </row>
  </sheetData>
  <mergeCells count="22">
    <mergeCell ref="O9:P9"/>
    <mergeCell ref="A10:P10"/>
    <mergeCell ref="A14:A15"/>
    <mergeCell ref="B14:B15"/>
    <mergeCell ref="C14:C15"/>
    <mergeCell ref="D14:G14"/>
    <mergeCell ref="A6:B6"/>
    <mergeCell ref="C6:P6"/>
    <mergeCell ref="A7:B7"/>
    <mergeCell ref="C7:P7"/>
    <mergeCell ref="D8:E8"/>
    <mergeCell ref="F8:H8"/>
    <mergeCell ref="I8:L8"/>
    <mergeCell ref="M8:N8"/>
    <mergeCell ref="B8:C8"/>
    <mergeCell ref="A5:B5"/>
    <mergeCell ref="C5:P5"/>
    <mergeCell ref="A1:P1"/>
    <mergeCell ref="A2:P2"/>
    <mergeCell ref="A3:P3"/>
    <mergeCell ref="A4:B4"/>
    <mergeCell ref="C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</cp:lastModifiedBy>
  <cp:lastPrinted>2016-11-17T15:31:55Z</cp:lastPrinted>
  <dcterms:created xsi:type="dcterms:W3CDTF">1998-06-22T08:16:43Z</dcterms:created>
  <dcterms:modified xsi:type="dcterms:W3CDTF">2016-11-17T22:10:31Z</dcterms:modified>
  <cp:category/>
  <cp:version/>
  <cp:contentType/>
  <cp:contentStatus/>
</cp:coreProperties>
</file>