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i\Erika\iepirkumi\iepirkumi_2018\buuvdarbi_2018\"/>
    </mc:Choice>
  </mc:AlternateContent>
  <bookViews>
    <workbookView xWindow="0" yWindow="0" windowWidth="28800" windowHeight="12300" tabRatio="749"/>
  </bookViews>
  <sheets>
    <sheet name=" 004-7 zoologi" sheetId="1" r:id="rId1"/>
    <sheet name="004-6 zoologi" sheetId="2" r:id="rId2"/>
    <sheet name="005-11 WC 3.st" sheetId="3" r:id="rId3"/>
    <sheet name="005-7 WC priekštelpa 3.st" sheetId="4" r:id="rId4"/>
    <sheet name="Ventilācija N-1 WC" sheetId="5" r:id="rId5"/>
    <sheet name="Ventilācija PN-3 3.st." sheetId="6" r:id="rId6"/>
    <sheet name="Ventilācija PN-4 3.st." sheetId="7" r:id="rId7"/>
    <sheet name="Kondicionēšana 4.st.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4" l="1"/>
  <c r="D43" i="4"/>
  <c r="D41" i="3"/>
  <c r="D64" i="2"/>
  <c r="D65" i="2" s="1"/>
  <c r="D60" i="1"/>
  <c r="D63" i="4" l="1"/>
  <c r="D57" i="4"/>
  <c r="D59" i="4" s="1"/>
  <c r="D52" i="4"/>
  <c r="D54" i="4" s="1"/>
  <c r="D51" i="4"/>
  <c r="D35" i="4"/>
  <c r="D37" i="4" s="1"/>
  <c r="D33" i="4"/>
  <c r="D32" i="4"/>
  <c r="D29" i="4"/>
  <c r="D28" i="4"/>
  <c r="D27" i="4"/>
  <c r="D22" i="4"/>
  <c r="D24" i="4" s="1"/>
  <c r="D20" i="4"/>
  <c r="D17" i="4"/>
  <c r="D16" i="4"/>
  <c r="D15" i="4"/>
  <c r="D36" i="3"/>
  <c r="D39" i="3" s="1"/>
  <c r="D34" i="3"/>
  <c r="D18" i="3"/>
  <c r="D17" i="3"/>
  <c r="D70" i="2"/>
  <c r="D58" i="2"/>
  <c r="D59" i="2" s="1"/>
  <c r="D60" i="2" s="1"/>
  <c r="D55" i="2"/>
  <c r="D53" i="2"/>
  <c r="D52" i="2"/>
  <c r="D51" i="2"/>
  <c r="D46" i="2"/>
  <c r="D45" i="2"/>
  <c r="D42" i="2"/>
  <c r="D41" i="2"/>
  <c r="D40" i="2"/>
  <c r="D35" i="2"/>
  <c r="D36" i="2" s="1"/>
  <c r="D33" i="2"/>
  <c r="D32" i="2"/>
  <c r="D29" i="2"/>
  <c r="D28" i="2"/>
  <c r="D27" i="2"/>
  <c r="D22" i="2"/>
  <c r="D23" i="2" s="1"/>
  <c r="D20" i="2"/>
  <c r="D17" i="2"/>
  <c r="D16" i="2"/>
  <c r="D15" i="2"/>
  <c r="D70" i="1"/>
  <c r="D64" i="1"/>
  <c r="D67" i="1" s="1"/>
  <c r="D53" i="1"/>
  <c r="D52" i="1"/>
  <c r="D51" i="1"/>
  <c r="D46" i="1"/>
  <c r="D45" i="1"/>
  <c r="D42" i="1"/>
  <c r="D41" i="1"/>
  <c r="D40" i="1"/>
  <c r="D35" i="1"/>
  <c r="D37" i="1" s="1"/>
  <c r="D33" i="1"/>
  <c r="D32" i="1"/>
  <c r="D29" i="1"/>
  <c r="D28" i="1"/>
  <c r="D27" i="1"/>
  <c r="D22" i="1"/>
  <c r="D24" i="1" s="1"/>
  <c r="D20" i="1"/>
  <c r="D17" i="1"/>
  <c r="D16" i="1"/>
  <c r="D15" i="1"/>
  <c r="D58" i="4" l="1"/>
  <c r="D61" i="4"/>
  <c r="D23" i="4"/>
  <c r="D36" i="4"/>
  <c r="D37" i="2"/>
  <c r="D24" i="2"/>
  <c r="D23" i="1"/>
  <c r="D36" i="1"/>
  <c r="D66" i="1"/>
</calcChain>
</file>

<file path=xl/sharedStrings.xml><?xml version="1.0" encoding="utf-8"?>
<sst xmlns="http://schemas.openxmlformats.org/spreadsheetml/2006/main" count="934" uniqueCount="215">
  <si>
    <t>(būvdarbu veids vai konstruktīvā elementa nosaukums)</t>
  </si>
  <si>
    <t>Objekta nosaukums</t>
  </si>
  <si>
    <t>Būves nosaukums</t>
  </si>
  <si>
    <t>Objekta adrese</t>
  </si>
  <si>
    <t>Būvdarbu nosaukums</t>
  </si>
  <si>
    <t>Mērvienība</t>
  </si>
  <si>
    <t>Daudzums</t>
  </si>
  <si>
    <t>Nr.p.k.</t>
  </si>
  <si>
    <t>Latvijas Dabas muzejs</t>
  </si>
  <si>
    <t>Ventilācija PN-4 3.st.</t>
  </si>
  <si>
    <t>Gaisa kondicionēšanas sistēmas projektēšana.</t>
  </si>
  <si>
    <t>kompl.</t>
  </si>
  <si>
    <t>Aukstumapgādes līnija - Cu caurules</t>
  </si>
  <si>
    <t>Kondensāta līnija</t>
  </si>
  <si>
    <t>gab</t>
  </si>
  <si>
    <t>Vispārceltniecības darbi</t>
  </si>
  <si>
    <t>Elektroinstalācijas darbi</t>
  </si>
  <si>
    <t>Palīgmateriāli (balsteņi, piekares, konstrukc.)</t>
  </si>
  <si>
    <t>OBJEKTA UZKOPŠANA</t>
  </si>
  <si>
    <t>Būvgružu savākšana un nogādāšana konteinerī, izvešana uz izgāztuvi</t>
  </si>
  <si>
    <t>c/stundas</t>
  </si>
  <si>
    <t>Objekta tīrīšana un uzkopšana</t>
  </si>
  <si>
    <t>tīrīšanas līdzekļi un palīgmateriali</t>
  </si>
  <si>
    <t>Ventilācijas sistēmas projektēšana.</t>
  </si>
  <si>
    <t xml:space="preserve">Automātiskas vadība (kontrolieris) </t>
  </si>
  <si>
    <t>Noslēgvārsts Ø250 ar motora platformu</t>
  </si>
  <si>
    <t>LM230 vārsta motors 5 N14-1m2</t>
  </si>
  <si>
    <t>Trokšņu slāpētājs Ø250, l=1200</t>
  </si>
  <si>
    <t>Gaisa vads Ø250</t>
  </si>
  <si>
    <t>m</t>
  </si>
  <si>
    <t>Līkums Ø125</t>
  </si>
  <si>
    <t>Līkums Ø250</t>
  </si>
  <si>
    <t>Pāreja 250-200</t>
  </si>
  <si>
    <t>Pāreja 200-160</t>
  </si>
  <si>
    <t>Pāreja 160-125</t>
  </si>
  <si>
    <t>Nogabals 200-200  Ø125</t>
  </si>
  <si>
    <t>Vārsts Ø160</t>
  </si>
  <si>
    <t>Restes 200-200 ar varstu</t>
  </si>
  <si>
    <t>Sānu pievienojums 250-160</t>
  </si>
  <si>
    <t>Sānu pievienojums 250-125, 200-125, 160-125</t>
  </si>
  <si>
    <t>Pāreja 250-315</t>
  </si>
  <si>
    <t>m2</t>
  </si>
  <si>
    <t>Montāžas komplekts</t>
  </si>
  <si>
    <t>Palaišanas-iestatīšanas darbi</t>
  </si>
  <si>
    <t>Noslēgvārsts Ø315 ar motora platformu</t>
  </si>
  <si>
    <t>Trokšņu slāpētājs Ø315 l=1200900</t>
  </si>
  <si>
    <t>Gaisa vads Ø315</t>
  </si>
  <si>
    <t>Gaisa vads Ø200</t>
  </si>
  <si>
    <t>Gaisa vads Ø160</t>
  </si>
  <si>
    <t>Gaisa vads Ø125</t>
  </si>
  <si>
    <t>Ugunsdrošības vārsts Ø315 E 160</t>
  </si>
  <si>
    <t>Ugunsdrošības putas</t>
  </si>
  <si>
    <t>Līkums Ø315</t>
  </si>
  <si>
    <t>Pāreja 315-250</t>
  </si>
  <si>
    <t>Restes 200-200 ar vārstu</t>
  </si>
  <si>
    <t>Pāreja 400-315</t>
  </si>
  <si>
    <t>Pāreja Ø125-200x200</t>
  </si>
  <si>
    <t>Sānu pievienojums 315-125, 250-125, 200-125, 160-125, 125-125</t>
  </si>
  <si>
    <t>Vārsts Ø250</t>
  </si>
  <si>
    <t>Ventilācijas iekārta L=1500 m3/h; ∆P=400 pa, ar vertikālo pieslēgšanu, ar ventilatoriem, rotoru rekuperatoru, el.sildītāju, filtru, …</t>
  </si>
  <si>
    <t>Apgriezienu regulators</t>
  </si>
  <si>
    <t>Gaisa vads Ø100</t>
  </si>
  <si>
    <t>Līkums Ø100</t>
  </si>
  <si>
    <t>Pāreja 125-100</t>
  </si>
  <si>
    <t>Sānu pievienojums 100-100</t>
  </si>
  <si>
    <t>Sānu pievienojums 125-100</t>
  </si>
  <si>
    <t>Sānu pievienojums 160-100</t>
  </si>
  <si>
    <t>Jumtiņš Ø160</t>
  </si>
  <si>
    <t>Atpakaļējs vārsts Ø100</t>
  </si>
  <si>
    <t>Difuzors DVS100</t>
  </si>
  <si>
    <t>Gofrējums Ø100</t>
  </si>
  <si>
    <t>iepak.</t>
  </si>
  <si>
    <t>Montāžas komplekts: balsteņi, apskavas, piekares, pašgriezēji, silikons, uzmavas, utt.</t>
  </si>
  <si>
    <t>El.instalācija: ventilatoru pieslēgšana pie elektropadeves</t>
  </si>
  <si>
    <t xml:space="preserve">   gab</t>
  </si>
  <si>
    <t>Griestu un sienu attīrīšana no esošās apdares</t>
  </si>
  <si>
    <t>Griestu gruntēšana,špaktelēšana, slīpēšana,stiklašķiedras sieta uzlīmēšana</t>
  </si>
  <si>
    <t>dziļumgrunts</t>
  </si>
  <si>
    <t>l.</t>
  </si>
  <si>
    <t>rupjā špakteļmasa</t>
  </si>
  <si>
    <t>smalkā špakteļmasa</t>
  </si>
  <si>
    <t>smilšpapīrs rupjais</t>
  </si>
  <si>
    <t>t.m.</t>
  </si>
  <si>
    <t>smilšpapīrs smalkais</t>
  </si>
  <si>
    <t>stiklašķiedras siets</t>
  </si>
  <si>
    <t>palīgmateriāli</t>
  </si>
  <si>
    <t>Griestu gruntēšana un krāsošana</t>
  </si>
  <si>
    <t>grunts</t>
  </si>
  <si>
    <t>ūdens emulsijas krāsa baltā</t>
  </si>
  <si>
    <t>Sienu gruntēšana,špaktelēšana, slīpēšana,viniltapešu uzlīmēšana</t>
  </si>
  <si>
    <t>viniltapetes</t>
  </si>
  <si>
    <t>tapešu līme</t>
  </si>
  <si>
    <t>Sienu gruntēšana un krāsošana</t>
  </si>
  <si>
    <t>ūdens emulsijas krāsa vieglitonēta</t>
  </si>
  <si>
    <t>Durvju ailu apdare</t>
  </si>
  <si>
    <t>ūdens emulsijas krāsa</t>
  </si>
  <si>
    <t>Durvju atjaunošana</t>
  </si>
  <si>
    <t>grunts kokam</t>
  </si>
  <si>
    <t>špaktele kokam</t>
  </si>
  <si>
    <t>krāsa kokam</t>
  </si>
  <si>
    <t>stiprinājumi</t>
  </si>
  <si>
    <t>furnitūra un slēdzene</t>
  </si>
  <si>
    <t>Grīdlīstu un grīdas seguma demontāža</t>
  </si>
  <si>
    <t>Grīdas pamatnes demontāža</t>
  </si>
  <si>
    <t>Saplākšņa montāža</t>
  </si>
  <si>
    <t>koka lagas 50x50 mm</t>
  </si>
  <si>
    <t>m3</t>
  </si>
  <si>
    <t>saplāksnis 22 mm</t>
  </si>
  <si>
    <t>Linoleja ieklāšana</t>
  </si>
  <si>
    <t>grunts saplāksnim</t>
  </si>
  <si>
    <t>kg.</t>
  </si>
  <si>
    <t>linoleja līme</t>
  </si>
  <si>
    <t>linoleja diegs</t>
  </si>
  <si>
    <t>linolejs nodilumizturīgs b=3mm</t>
  </si>
  <si>
    <t>Koka grīdlīstu montāža</t>
  </si>
  <si>
    <t>grīdlīstes</t>
  </si>
  <si>
    <t>Veco gaismas ķermeņu, slēdžu, rozešu  demontāža</t>
  </si>
  <si>
    <t>Jaunu gaismas ķermeņu montāža</t>
  </si>
  <si>
    <t>gaismas ķermeņi</t>
  </si>
  <si>
    <t>Jaunu slēdžu un rozešu montāža</t>
  </si>
  <si>
    <t>slēdzis ar rāmīti</t>
  </si>
  <si>
    <t>rozete ar rāmīti</t>
  </si>
  <si>
    <t>PĀRSEGUMA PASTIPRINĀŠANA</t>
  </si>
  <si>
    <t>Esošā sienu apmetuma atsišana līdz mūrim</t>
  </si>
  <si>
    <t>Enkuru ligzdu izurbšāna (l-130,d-16mm)</t>
  </si>
  <si>
    <t>gb.</t>
  </si>
  <si>
    <t>Detāļas M-1 izgatavošana un montāža</t>
  </si>
  <si>
    <t>detāļa M-1</t>
  </si>
  <si>
    <t>ķīmiska masa MIT SE</t>
  </si>
  <si>
    <t>java MAXGROUT</t>
  </si>
  <si>
    <t>bultas M12,l180,kl8.8</t>
  </si>
  <si>
    <t>Metāla siju MS-1 ar stiprinājumiem izgatavošana un montāža</t>
  </si>
  <si>
    <t>Šveleris 140 UPN</t>
  </si>
  <si>
    <t>kg</t>
  </si>
  <si>
    <t>bultas M12*40,kl8.8</t>
  </si>
  <si>
    <t>Metāla siju MS-1 ar stiprinājumiem nogruntēšana un nokrāsošana</t>
  </si>
  <si>
    <t xml:space="preserve"> krāsa metalam</t>
  </si>
  <si>
    <t>Metāla siju MS-1 apšūšana ar reģipsipa metāla karkasu,nogruntēšana,nošpaktelēšāna un nokrāsošana</t>
  </si>
  <si>
    <t>Tualetes šķērssienu demontāža</t>
  </si>
  <si>
    <t>m²</t>
  </si>
  <si>
    <t>Sēdpodu, izlietņu demontāža</t>
  </si>
  <si>
    <t>Tērauda ūdensvada un čuguna kanalizācijas cauruļu demontāža, tai skaitā ventīļi un veidgabali</t>
  </si>
  <si>
    <t>PVC ūdensvada cauruļu montāža, tai skaitā veidgabali</t>
  </si>
  <si>
    <t>PVC ūdensvada caurule d=20, tai skaitā veidgabali un stiprinājumi</t>
  </si>
  <si>
    <t>PVC kanalizācijas cauruļu montāža</t>
  </si>
  <si>
    <t>PVC kanalizācijas caurules d=40, tai skaitā veidgabali un stiprinājumi</t>
  </si>
  <si>
    <t>PVC kanalizācijas caurules d=100, tai skaitā veidgabali un stiprinājumi</t>
  </si>
  <si>
    <t>Keramiskās izlietnes montāža, tai skaitā maisītājs</t>
  </si>
  <si>
    <t xml:space="preserve">Izlietne 50 x 40cm ar 1 caurumu maisītājam vidū , tai skaitā sifons, rokturi un stiprinājumi </t>
  </si>
  <si>
    <t>Piekaramo griestu montāža (H&gt;2,3m)</t>
  </si>
  <si>
    <t>Pie sienas stiprināms invalīdu sēdpods ar skalojamu kasti, tai skaitā vāks, skalojamā kaste ar rāmi, duša (bidē klausulīte), stiprinājumi un pieslēgumi.</t>
  </si>
  <si>
    <t>marķējumi un palīgmateriāli</t>
  </si>
  <si>
    <t>palīdzības poga</t>
  </si>
  <si>
    <t>Jaunu slēdžu rozešu un palīdzības pogas montāža</t>
  </si>
  <si>
    <t>Durvju atjaunošana (paplašināšana) un jaunas ailes montāža (0,9m starp stenderēm).</t>
  </si>
  <si>
    <t>Slēgumu sistēmas</t>
  </si>
  <si>
    <t>optiskais gaismas sensors</t>
  </si>
  <si>
    <t>dubultslēdzis</t>
  </si>
  <si>
    <t>reostats</t>
  </si>
  <si>
    <t>optiskais aizņemtības sensors</t>
  </si>
  <si>
    <t>mehāniskais kustību sensors</t>
  </si>
  <si>
    <t>laika relejs</t>
  </si>
  <si>
    <t>K.Barona iela 4, Rīga, LV-1050</t>
  </si>
  <si>
    <t>Iepirkuma id. Nr.</t>
  </si>
  <si>
    <t>LDM/2018/02/KF</t>
  </si>
  <si>
    <t>Latvijas Dabas muzeja telpu pārbūve ēkā K.Barona ielā 4, Rīgā</t>
  </si>
  <si>
    <t>Apjomi sastādīti, pamatojoties uz Būvprojekta  AR un BK daļas rasējumiem, telpu numerācija atbilstoši 2017.g.kadastra uzmērījumam</t>
  </si>
  <si>
    <t>WC 3.stāvā (Telpa 005-11 )</t>
  </si>
  <si>
    <t>WC priekštelpa 3.stāvā (Telpa 005-7 WC )</t>
  </si>
  <si>
    <t>Ventilācija PN-3 3.stāvā</t>
  </si>
  <si>
    <t>Āra restes  400</t>
  </si>
  <si>
    <t>Veco kondicionieru demontāžas/montāžas darbi</t>
  </si>
  <si>
    <t>Griestu ventilācijas iekārta L=740 m3/st.; ∆P=350 pa, ar ventilatoriem, rotoru rekuperatoru, el.sildītāju, filtru. …</t>
  </si>
  <si>
    <t xml:space="preserve">Celtniecībs darbi: tehnoloģiskie atvērumi un aiztaisīšana, apšuvuma un iebūvēto mēbeļu noņemšana un uzstādīšana, kronšteini, reģipša kārbu montāža (gaisa vada nosegšanai), ... </t>
  </si>
  <si>
    <t>diegs, vasks / eļļa,vasks</t>
  </si>
  <si>
    <t>grunts / antiseptiķis</t>
  </si>
  <si>
    <t>līme / stiprinājumi</t>
  </si>
  <si>
    <t>saplāksnis</t>
  </si>
  <si>
    <t xml:space="preserve">koka lāgas </t>
  </si>
  <si>
    <t>Apjomi sastādīti, pamatojoties uz Būvprojekta  AR un BK daļas rasējumiem, telpu numerācija atbilstoši 2017.g.kadastra uzmērījumam.</t>
  </si>
  <si>
    <t xml:space="preserve">Celtniecībs darbi: tehnoloģiskie atvērumi un aiztaisīšana, piekārto griestu noņemšana un uzstādīšana 1.,2,. 4.,5.stāvā, kronšteini, ... </t>
  </si>
  <si>
    <t>krāsa</t>
  </si>
  <si>
    <t xml:space="preserve">Apjomi sastādīti, pamatojoties uz  telpu nummerāciju atbilstoši 2017.g. kadastra uzmērījumam un kondicionēšanas sistēmu izbūvi atbilstoši un tehniskajām specifikācijām tehniskās specifikācijas pielikumos. </t>
  </si>
  <si>
    <t xml:space="preserve">Apjomi sastādīti, pamatojoties uz telpu nummerāciju atbilstoši 2017.g. kadastra uzmērījumam, ventilācijas sistēmu izbūvi atbilstoši aksionometriskai shēmai tehniskās specifikācijas pielikumos. </t>
  </si>
  <si>
    <t xml:space="preserve">Apjomi sastādīti, pamatojoties uz Būvprojekta  AR un BK daļas rasējumiem, telpu numerācija atbilstoši 2017.g. kadastra uzmērījumam. </t>
  </si>
  <si>
    <t xml:space="preserve">Apjomi sastādīti, pamatojoties uz Būvprojekta  AR un BK daļas rasējumiem, telpu numerāciju atbilstoši 2017.g.kadastra uzmērījumam. </t>
  </si>
  <si>
    <t>Siltumizolācija b=50 ar foliju</t>
  </si>
  <si>
    <t>El.instalācija, el.sadale, el.grupu drošinātāji, el.kabelis utt</t>
  </si>
  <si>
    <t>Āra restes 400</t>
  </si>
  <si>
    <t xml:space="preserve">el.vadi 3x1.5 </t>
  </si>
  <si>
    <t>Linoleja ieklāšana vai dēļu grīdas restaurācija</t>
  </si>
  <si>
    <t>linolejs nodilumizturīgs b=3m vai dēļu atjaunošana</t>
  </si>
  <si>
    <t>Saplākšņa montāža vai gulšņu atjaunošana</t>
  </si>
  <si>
    <t>Tualetes (lūkas-durvis, invalīdu rokturi, roku balsti pa telpas perimetru, marķējums, spogulis, pakaramais un plaukts) aprīkojuma ierīkošana.</t>
  </si>
  <si>
    <t>lūkas-durvis, invalīdu rokturi, roku balsti pa telpas perimetru, spogulis, pakaramais un plaukts</t>
  </si>
  <si>
    <t>Moduļu griesti (lai nodrošinātu pieeju ventagregātiem)</t>
  </si>
  <si>
    <t>Grīdas līmeņu izlīdzināšana - pandusa ierīkošana - slieksnis.</t>
  </si>
  <si>
    <t>Durvju saudzīga demontāža - atjaunošanai un protezēšanai/paplašināšanai  no 0.85 līdz 0,95m.</t>
  </si>
  <si>
    <t>Kanāla ventilators: =diam.100mm, &gt;80kubm/st., ar kustību sensoru un taimeri, reostats vai divi ātrumi, &lt;20w, &lt;35db, ~220v</t>
  </si>
  <si>
    <t xml:space="preserve">Kondicionēšana 4.stāvā serveru telpā (Telpa 009-20, āra bloks telpa 901-6 ) </t>
  </si>
  <si>
    <t>Ventilācija N-1 WC (Telpas 002-12, 003-25, 003-26, 005-11, 005-7, 009-35, 009-36, 007-24)</t>
  </si>
  <si>
    <t>Iepirkuma Nr.</t>
  </si>
  <si>
    <r>
      <rPr>
        <b/>
        <sz val="10"/>
        <color rgb="FF414142"/>
        <rFont val="Arial"/>
        <family val="2"/>
      </rPr>
      <t>Būvdarbu apjomu saraksts</t>
    </r>
    <r>
      <rPr>
        <sz val="10"/>
        <color rgb="FF414142"/>
        <rFont val="Arial"/>
        <family val="2"/>
      </rPr>
      <t xml:space="preserve"> saskaņā ar Latvijas būvnormatīvu LBN 501-17</t>
    </r>
  </si>
  <si>
    <r>
      <rPr>
        <b/>
        <sz val="10"/>
        <color rgb="FF414142"/>
        <rFont val="Arial"/>
        <family val="2"/>
      </rPr>
      <t xml:space="preserve">Būvdarbu apjomu saraksts </t>
    </r>
    <r>
      <rPr>
        <sz val="10"/>
        <color rgb="FF414142"/>
        <rFont val="Arial"/>
        <family val="2"/>
      </rPr>
      <t>saskaņā ar Latvijas būvnormatīvu LBN 501-17</t>
    </r>
  </si>
  <si>
    <t>Tehniskā specifikācija iepirkumam id.nr.LDM/2018/02/KF</t>
  </si>
  <si>
    <t>6.pielikums</t>
  </si>
  <si>
    <t>6. pielikums</t>
  </si>
  <si>
    <t>Griestu gruntēšana,špaktelēšana, slīpēšana, stiklašķiedras sieta uzlīmēšana</t>
  </si>
  <si>
    <r>
      <t>Zooloģijas nodaļas darba kabineta remonts (</t>
    </r>
    <r>
      <rPr>
        <b/>
        <sz val="11"/>
        <color rgb="FF414142"/>
        <rFont val="Arial"/>
        <family val="2"/>
        <charset val="186"/>
      </rPr>
      <t>Telpa 004-6</t>
    </r>
    <r>
      <rPr>
        <b/>
        <sz val="10"/>
        <color rgb="FF414142"/>
        <rFont val="Arial"/>
        <family val="2"/>
      </rPr>
      <t>)</t>
    </r>
  </si>
  <si>
    <r>
      <t>Zooloģijas nodaļas darba kabineta remonts (</t>
    </r>
    <r>
      <rPr>
        <b/>
        <sz val="11"/>
        <color rgb="FF414142"/>
        <rFont val="Arial"/>
        <family val="2"/>
        <charset val="186"/>
      </rPr>
      <t>Telpa 004-7</t>
    </r>
    <r>
      <rPr>
        <b/>
        <sz val="10"/>
        <color rgb="FF414142"/>
        <rFont val="Arial"/>
        <family val="2"/>
      </rPr>
      <t>)</t>
    </r>
  </si>
  <si>
    <t>Keramiskā invalīdu sēdpoda ar roku balstiem montāža</t>
  </si>
  <si>
    <t>Sienu un grīdu flīzējuma atjaunošana.</t>
  </si>
  <si>
    <t>Sienu gruntēšana, špaktelēšana, slīpēšana, viniltapešu uzlīmēšana</t>
  </si>
  <si>
    <t>konteiners 7 m3</t>
  </si>
  <si>
    <r>
      <t>Sienas griestu tipa kondicionēšanas  iekārta saskaņā ar specifikāciju (</t>
    </r>
    <r>
      <rPr>
        <i/>
        <sz val="10"/>
        <color indexed="8"/>
        <rFont val="Arial"/>
        <family val="2"/>
        <charset val="186"/>
      </rPr>
      <t>Tehniskās specifikācijas pielikumā</t>
    </r>
    <r>
      <rPr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</si>
</sst>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86"/>
      <scheme val="minor"/>
    </font>
    <font>
      <sz val="10"/>
      <color rgb="FF414142"/>
      <name val="Arial"/>
      <family val="2"/>
    </font>
    <font>
      <u/>
      <sz val="11"/>
      <color theme="10"/>
      <name val="Calibri"/>
      <family val="2"/>
      <charset val="186"/>
      <scheme val="minor"/>
    </font>
    <font>
      <sz val="10"/>
      <name val="Helv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rgb="FF414142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i/>
      <sz val="10"/>
      <color rgb="FF000000"/>
      <name val="Arial"/>
      <family val="2"/>
    </font>
    <font>
      <i/>
      <sz val="10"/>
      <color rgb="FF414142"/>
      <name val="Arial"/>
      <family val="2"/>
    </font>
    <font>
      <sz val="10"/>
      <name val="Arial"/>
      <family val="2"/>
    </font>
    <font>
      <b/>
      <sz val="11"/>
      <color rgb="FF414142"/>
      <name val="Arial"/>
      <family val="2"/>
      <charset val="186"/>
    </font>
    <font>
      <b/>
      <sz val="11"/>
      <color rgb="FF414142"/>
      <name val="Arial"/>
      <family val="2"/>
    </font>
    <font>
      <i/>
      <sz val="10"/>
      <color indexed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414142"/>
      </bottom>
      <diagonal/>
    </border>
    <border>
      <left/>
      <right/>
      <top style="thin">
        <color rgb="FF414142"/>
      </top>
      <bottom/>
      <diagonal/>
    </border>
    <border>
      <left/>
      <right/>
      <top style="thin">
        <color rgb="FF414142"/>
      </top>
      <bottom style="medium">
        <color rgb="FF414142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/>
      <diagonal/>
    </border>
    <border>
      <left/>
      <right style="thin">
        <color rgb="FF414142"/>
      </right>
      <top style="thin">
        <color rgb="FF414142"/>
      </top>
      <bottom/>
      <diagonal/>
    </border>
    <border>
      <left style="thin">
        <color rgb="FF414142"/>
      </left>
      <right/>
      <top style="thin">
        <color rgb="FF414142"/>
      </top>
      <bottom/>
      <diagonal/>
    </border>
    <border>
      <left/>
      <right style="thin">
        <color rgb="FF414142"/>
      </right>
      <top style="thin">
        <color rgb="FF414142"/>
      </top>
      <bottom style="thin">
        <color rgb="FF41414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4141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414142"/>
      </right>
      <top/>
      <bottom/>
      <diagonal/>
    </border>
    <border>
      <left/>
      <right style="thin">
        <color rgb="FF000000"/>
      </right>
      <top style="thin">
        <color rgb="FF414142"/>
      </top>
      <bottom style="thin">
        <color indexed="64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414142"/>
      </left>
      <right style="thin">
        <color rgb="FF414142"/>
      </right>
      <top/>
      <bottom style="thin">
        <color indexed="64"/>
      </bottom>
      <diagonal/>
    </border>
    <border>
      <left style="thin">
        <color rgb="FF41414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7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8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8" xfId="0" applyFont="1" applyBorder="1" applyAlignment="1">
      <alignment horizontal="center" vertical="top" wrapText="1"/>
    </xf>
    <xf numFmtId="0" fontId="5" fillId="0" borderId="8" xfId="0" applyFont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2" borderId="10" xfId="2" applyFont="1" applyFill="1" applyBorder="1" applyAlignment="1">
      <alignment horizontal="center" vertical="distributed" wrapText="1"/>
    </xf>
    <xf numFmtId="0" fontId="8" fillId="2" borderId="10" xfId="2" applyFont="1" applyFill="1" applyBorder="1" applyAlignment="1">
      <alignment vertical="top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vertical="distributed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right" wrapText="1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5" fillId="0" borderId="0" xfId="0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2" borderId="10" xfId="2" applyFont="1" applyFill="1" applyBorder="1" applyAlignment="1">
      <alignment vertical="distributed"/>
    </xf>
    <xf numFmtId="0" fontId="5" fillId="0" borderId="12" xfId="0" applyFon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8" fillId="0" borderId="10" xfId="2" applyFont="1" applyFill="1" applyBorder="1" applyAlignment="1">
      <alignment vertical="distributed" wrapText="1"/>
    </xf>
    <xf numFmtId="0" fontId="8" fillId="0" borderId="10" xfId="2" applyFont="1" applyFill="1" applyBorder="1" applyAlignment="1">
      <alignment horizontal="center" vertical="distributed" wrapText="1"/>
    </xf>
    <xf numFmtId="0" fontId="7" fillId="0" borderId="11" xfId="0" applyFont="1" applyBorder="1" applyAlignment="1">
      <alignment horizontal="left"/>
    </xf>
    <xf numFmtId="0" fontId="8" fillId="2" borderId="10" xfId="2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right"/>
    </xf>
    <xf numFmtId="0" fontId="9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0" fontId="7" fillId="0" borderId="11" xfId="0" applyFont="1" applyBorder="1"/>
    <xf numFmtId="0" fontId="7" fillId="0" borderId="11" xfId="0" applyFont="1" applyFill="1" applyBorder="1"/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wrapText="1"/>
    </xf>
    <xf numFmtId="2" fontId="7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/>
    </xf>
    <xf numFmtId="2" fontId="7" fillId="0" borderId="18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 wrapText="1"/>
    </xf>
    <xf numFmtId="0" fontId="7" fillId="0" borderId="18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1" fillId="0" borderId="0" xfId="1" applyFont="1" applyBorder="1" applyAlignment="1">
      <alignment horizontal="right" vertical="center" wrapText="1"/>
    </xf>
    <xf numFmtId="0" fontId="4" fillId="0" borderId="0" xfId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justify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likumi.lv/wwwraksti/2017/103/BILDES/N_239/P8.DOC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likumi.lv/wwwraksti/2017/103/BILDES/N_239/P8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workbookViewId="0">
      <selection activeCell="F95" sqref="F95"/>
    </sheetView>
  </sheetViews>
  <sheetFormatPr defaultRowHeight="12.75" x14ac:dyDescent="0.2"/>
  <cols>
    <col min="1" max="1" width="18.140625" style="16" customWidth="1"/>
    <col min="2" max="2" width="54.42578125" style="16" customWidth="1"/>
    <col min="3" max="4" width="13.140625" style="16" customWidth="1"/>
    <col min="5" max="16384" width="9.140625" style="16"/>
  </cols>
  <sheetData>
    <row r="1" spans="1:4" s="15" customFormat="1" ht="17.25" customHeight="1" x14ac:dyDescent="0.2">
      <c r="D1" s="15" t="s">
        <v>205</v>
      </c>
    </row>
    <row r="2" spans="1:4" s="15" customFormat="1" ht="17.25" customHeight="1" x14ac:dyDescent="0.2">
      <c r="A2" s="72" t="s">
        <v>204</v>
      </c>
      <c r="B2" s="72"/>
      <c r="C2" s="72"/>
      <c r="D2" s="72"/>
    </row>
    <row r="3" spans="1:4" s="15" customFormat="1" ht="17.25" customHeight="1" x14ac:dyDescent="0.2">
      <c r="A3" s="71"/>
      <c r="B3" s="71"/>
      <c r="C3" s="71"/>
      <c r="D3" s="71"/>
    </row>
    <row r="4" spans="1:4" ht="15" customHeight="1" x14ac:dyDescent="0.2">
      <c r="A4" s="68" t="s">
        <v>202</v>
      </c>
      <c r="B4" s="68"/>
      <c r="C4" s="68"/>
      <c r="D4" s="68"/>
    </row>
    <row r="5" spans="1:4" ht="30" x14ac:dyDescent="0.2">
      <c r="A5" s="10"/>
      <c r="B5" s="17" t="s">
        <v>209</v>
      </c>
      <c r="C5" s="10"/>
      <c r="D5" s="18"/>
    </row>
    <row r="6" spans="1:4" ht="13.5" customHeight="1" x14ac:dyDescent="0.2">
      <c r="A6" s="67" t="s">
        <v>0</v>
      </c>
      <c r="B6" s="67"/>
      <c r="C6" s="67"/>
      <c r="D6" s="67"/>
    </row>
    <row r="7" spans="1:4" ht="13.5" thickBot="1" x14ac:dyDescent="0.25">
      <c r="A7" s="1" t="s">
        <v>1</v>
      </c>
      <c r="B7" s="14" t="s">
        <v>165</v>
      </c>
      <c r="D7" s="19"/>
    </row>
    <row r="8" spans="1:4" ht="13.5" thickBot="1" x14ac:dyDescent="0.25">
      <c r="A8" s="1" t="s">
        <v>2</v>
      </c>
      <c r="B8" s="3" t="s">
        <v>8</v>
      </c>
    </row>
    <row r="9" spans="1:4" ht="13.5" thickBot="1" x14ac:dyDescent="0.25">
      <c r="A9" s="1" t="s">
        <v>3</v>
      </c>
      <c r="B9" s="3" t="s">
        <v>162</v>
      </c>
    </row>
    <row r="10" spans="1:4" ht="13.5" thickBot="1" x14ac:dyDescent="0.25">
      <c r="A10" s="1" t="s">
        <v>163</v>
      </c>
      <c r="B10" s="3" t="s">
        <v>164</v>
      </c>
    </row>
    <row r="11" spans="1:4" ht="28.5" customHeight="1" x14ac:dyDescent="0.2">
      <c r="A11" s="69" t="s">
        <v>179</v>
      </c>
      <c r="B11" s="69"/>
      <c r="C11" s="69"/>
      <c r="D11" s="70"/>
    </row>
    <row r="12" spans="1:4" s="19" customFormat="1" ht="23.25" customHeight="1" x14ac:dyDescent="0.2">
      <c r="A12" s="6" t="s">
        <v>7</v>
      </c>
      <c r="B12" s="4" t="s">
        <v>4</v>
      </c>
      <c r="C12" s="7" t="s">
        <v>5</v>
      </c>
      <c r="D12" s="57" t="s">
        <v>6</v>
      </c>
    </row>
    <row r="13" spans="1:4" s="19" customFormat="1" x14ac:dyDescent="0.2">
      <c r="A13" s="6">
        <v>1</v>
      </c>
      <c r="B13" s="42" t="s">
        <v>75</v>
      </c>
      <c r="C13" s="26" t="s">
        <v>41</v>
      </c>
      <c r="D13" s="56">
        <v>79.52</v>
      </c>
    </row>
    <row r="14" spans="1:4" s="19" customFormat="1" ht="25.5" x14ac:dyDescent="0.2">
      <c r="A14" s="6">
        <v>2</v>
      </c>
      <c r="B14" s="20" t="s">
        <v>207</v>
      </c>
      <c r="C14" s="26" t="s">
        <v>41</v>
      </c>
      <c r="D14" s="27">
        <v>23.3</v>
      </c>
    </row>
    <row r="15" spans="1:4" s="19" customFormat="1" x14ac:dyDescent="0.2">
      <c r="A15" s="6"/>
      <c r="B15" s="45" t="s">
        <v>77</v>
      </c>
      <c r="C15" s="26" t="s">
        <v>78</v>
      </c>
      <c r="D15" s="27">
        <f>D14*0.15</f>
        <v>3.4950000000000001</v>
      </c>
    </row>
    <row r="16" spans="1:4" s="19" customFormat="1" x14ac:dyDescent="0.2">
      <c r="A16" s="6"/>
      <c r="B16" s="45" t="s">
        <v>79</v>
      </c>
      <c r="C16" s="26" t="s">
        <v>78</v>
      </c>
      <c r="D16" s="27">
        <f>D14*2.8</f>
        <v>65.239999999999995</v>
      </c>
    </row>
    <row r="17" spans="1:4" s="19" customFormat="1" x14ac:dyDescent="0.2">
      <c r="A17" s="6"/>
      <c r="B17" s="46" t="s">
        <v>80</v>
      </c>
      <c r="C17" s="26" t="s">
        <v>78</v>
      </c>
      <c r="D17" s="27">
        <f>D14*1.6</f>
        <v>37.28</v>
      </c>
    </row>
    <row r="18" spans="1:4" s="19" customFormat="1" x14ac:dyDescent="0.2">
      <c r="A18" s="6"/>
      <c r="B18" s="46" t="s">
        <v>81</v>
      </c>
      <c r="C18" s="26" t="s">
        <v>82</v>
      </c>
      <c r="D18" s="27">
        <v>0.8</v>
      </c>
    </row>
    <row r="19" spans="1:4" s="19" customFormat="1" x14ac:dyDescent="0.2">
      <c r="A19" s="6"/>
      <c r="B19" s="46" t="s">
        <v>83</v>
      </c>
      <c r="C19" s="26" t="s">
        <v>82</v>
      </c>
      <c r="D19" s="27">
        <v>1</v>
      </c>
    </row>
    <row r="20" spans="1:4" s="19" customFormat="1" x14ac:dyDescent="0.2">
      <c r="A20" s="6"/>
      <c r="B20" s="46" t="s">
        <v>84</v>
      </c>
      <c r="C20" s="47" t="s">
        <v>41</v>
      </c>
      <c r="D20" s="48">
        <f>D14*1.2</f>
        <v>27.96</v>
      </c>
    </row>
    <row r="21" spans="1:4" s="19" customFormat="1" x14ac:dyDescent="0.2">
      <c r="A21" s="6"/>
      <c r="B21" s="49" t="s">
        <v>85</v>
      </c>
      <c r="C21" s="47" t="s">
        <v>11</v>
      </c>
      <c r="D21" s="48">
        <v>1</v>
      </c>
    </row>
    <row r="22" spans="1:4" s="19" customFormat="1" x14ac:dyDescent="0.2">
      <c r="A22" s="6">
        <v>3</v>
      </c>
      <c r="B22" s="50" t="s">
        <v>86</v>
      </c>
      <c r="C22" s="26" t="s">
        <v>41</v>
      </c>
      <c r="D22" s="27">
        <f>D14</f>
        <v>23.3</v>
      </c>
    </row>
    <row r="23" spans="1:4" s="19" customFormat="1" x14ac:dyDescent="0.2">
      <c r="A23" s="6"/>
      <c r="B23" s="45" t="s">
        <v>87</v>
      </c>
      <c r="C23" s="26" t="s">
        <v>78</v>
      </c>
      <c r="D23" s="27">
        <f>D22*0.15</f>
        <v>3.4950000000000001</v>
      </c>
    </row>
    <row r="24" spans="1:4" s="19" customFormat="1" x14ac:dyDescent="0.2">
      <c r="A24" s="6"/>
      <c r="B24" s="45" t="s">
        <v>88</v>
      </c>
      <c r="C24" s="26" t="s">
        <v>78</v>
      </c>
      <c r="D24" s="27">
        <f>D22*0.3</f>
        <v>6.99</v>
      </c>
    </row>
    <row r="25" spans="1:4" s="19" customFormat="1" x14ac:dyDescent="0.2">
      <c r="A25" s="6"/>
      <c r="B25" s="45" t="s">
        <v>85</v>
      </c>
      <c r="C25" s="26" t="s">
        <v>11</v>
      </c>
      <c r="D25" s="27">
        <v>1</v>
      </c>
    </row>
    <row r="26" spans="1:4" s="19" customFormat="1" ht="25.5" x14ac:dyDescent="0.2">
      <c r="A26" s="6">
        <v>4</v>
      </c>
      <c r="B26" s="20" t="s">
        <v>89</v>
      </c>
      <c r="C26" s="26" t="s">
        <v>41</v>
      </c>
      <c r="D26" s="27">
        <v>56.22</v>
      </c>
    </row>
    <row r="27" spans="1:4" s="19" customFormat="1" x14ac:dyDescent="0.2">
      <c r="A27" s="6"/>
      <c r="B27" s="45" t="s">
        <v>77</v>
      </c>
      <c r="C27" s="26" t="s">
        <v>78</v>
      </c>
      <c r="D27" s="27">
        <f>D26*0.15</f>
        <v>8.4329999999999998</v>
      </c>
    </row>
    <row r="28" spans="1:4" s="19" customFormat="1" x14ac:dyDescent="0.2">
      <c r="A28" s="6"/>
      <c r="B28" s="45" t="s">
        <v>79</v>
      </c>
      <c r="C28" s="26" t="s">
        <v>78</v>
      </c>
      <c r="D28" s="27">
        <f>D26*2.8</f>
        <v>157.416</v>
      </c>
    </row>
    <row r="29" spans="1:4" s="19" customFormat="1" x14ac:dyDescent="0.2">
      <c r="A29" s="6"/>
      <c r="B29" s="46" t="s">
        <v>80</v>
      </c>
      <c r="C29" s="26" t="s">
        <v>78</v>
      </c>
      <c r="D29" s="27">
        <f>D26*1.6</f>
        <v>89.951999999999998</v>
      </c>
    </row>
    <row r="30" spans="1:4" s="19" customFormat="1" x14ac:dyDescent="0.2">
      <c r="A30" s="6"/>
      <c r="B30" s="46" t="s">
        <v>81</v>
      </c>
      <c r="C30" s="26" t="s">
        <v>82</v>
      </c>
      <c r="D30" s="27">
        <v>7</v>
      </c>
    </row>
    <row r="31" spans="1:4" s="19" customFormat="1" x14ac:dyDescent="0.2">
      <c r="A31" s="6"/>
      <c r="B31" s="46" t="s">
        <v>83</v>
      </c>
      <c r="C31" s="26" t="s">
        <v>82</v>
      </c>
      <c r="D31" s="27">
        <v>8</v>
      </c>
    </row>
    <row r="32" spans="1:4" s="19" customFormat="1" x14ac:dyDescent="0.2">
      <c r="A32" s="6"/>
      <c r="B32" s="45" t="s">
        <v>90</v>
      </c>
      <c r="C32" s="26" t="s">
        <v>41</v>
      </c>
      <c r="D32" s="27">
        <f>D26*1.2</f>
        <v>67.463999999999999</v>
      </c>
    </row>
    <row r="33" spans="1:4" s="19" customFormat="1" x14ac:dyDescent="0.2">
      <c r="A33" s="6"/>
      <c r="B33" s="45" t="s">
        <v>91</v>
      </c>
      <c r="C33" s="26" t="s">
        <v>78</v>
      </c>
      <c r="D33" s="27">
        <f>D26*0.2</f>
        <v>11.244</v>
      </c>
    </row>
    <row r="34" spans="1:4" s="19" customFormat="1" x14ac:dyDescent="0.2">
      <c r="A34" s="6"/>
      <c r="B34" s="45" t="s">
        <v>85</v>
      </c>
      <c r="C34" s="26" t="s">
        <v>11</v>
      </c>
      <c r="D34" s="27">
        <v>1</v>
      </c>
    </row>
    <row r="35" spans="1:4" s="19" customFormat="1" x14ac:dyDescent="0.2">
      <c r="A35" s="6">
        <v>5</v>
      </c>
      <c r="B35" s="50" t="s">
        <v>92</v>
      </c>
      <c r="C35" s="26" t="s">
        <v>41</v>
      </c>
      <c r="D35" s="27">
        <f>D26</f>
        <v>56.22</v>
      </c>
    </row>
    <row r="36" spans="1:4" s="19" customFormat="1" x14ac:dyDescent="0.2">
      <c r="A36" s="6"/>
      <c r="B36" s="45" t="s">
        <v>87</v>
      </c>
      <c r="C36" s="26" t="s">
        <v>78</v>
      </c>
      <c r="D36" s="27">
        <f>D35*0.15</f>
        <v>8.4329999999999998</v>
      </c>
    </row>
    <row r="37" spans="1:4" s="19" customFormat="1" x14ac:dyDescent="0.2">
      <c r="A37" s="6"/>
      <c r="B37" s="45" t="s">
        <v>93</v>
      </c>
      <c r="C37" s="26" t="s">
        <v>78</v>
      </c>
      <c r="D37" s="27">
        <f>D35*0.3</f>
        <v>16.866</v>
      </c>
    </row>
    <row r="38" spans="1:4" s="19" customFormat="1" x14ac:dyDescent="0.2">
      <c r="A38" s="6"/>
      <c r="B38" s="45" t="s">
        <v>85</v>
      </c>
      <c r="C38" s="26" t="s">
        <v>11</v>
      </c>
      <c r="D38" s="27">
        <v>1</v>
      </c>
    </row>
    <row r="39" spans="1:4" s="19" customFormat="1" x14ac:dyDescent="0.2">
      <c r="A39" s="6">
        <v>6</v>
      </c>
      <c r="B39" s="51" t="s">
        <v>94</v>
      </c>
      <c r="C39" s="47" t="s">
        <v>82</v>
      </c>
      <c r="D39" s="48">
        <v>5.6</v>
      </c>
    </row>
    <row r="40" spans="1:4" s="19" customFormat="1" x14ac:dyDescent="0.2">
      <c r="A40" s="6"/>
      <c r="B40" s="45" t="s">
        <v>77</v>
      </c>
      <c r="C40" s="26" t="s">
        <v>78</v>
      </c>
      <c r="D40" s="27">
        <f>D39*0.25</f>
        <v>1.4</v>
      </c>
    </row>
    <row r="41" spans="1:4" s="19" customFormat="1" x14ac:dyDescent="0.2">
      <c r="A41" s="6"/>
      <c r="B41" s="45" t="s">
        <v>79</v>
      </c>
      <c r="C41" s="26" t="s">
        <v>78</v>
      </c>
      <c r="D41" s="27">
        <f>D39*2.8</f>
        <v>15.679999999999998</v>
      </c>
    </row>
    <row r="42" spans="1:4" s="19" customFormat="1" x14ac:dyDescent="0.2">
      <c r="A42" s="6"/>
      <c r="B42" s="46" t="s">
        <v>80</v>
      </c>
      <c r="C42" s="26" t="s">
        <v>78</v>
      </c>
      <c r="D42" s="27">
        <f>D39*1.6</f>
        <v>8.9599999999999991</v>
      </c>
    </row>
    <row r="43" spans="1:4" s="19" customFormat="1" x14ac:dyDescent="0.2">
      <c r="A43" s="6"/>
      <c r="B43" s="46" t="s">
        <v>81</v>
      </c>
      <c r="C43" s="26"/>
      <c r="D43" s="27">
        <v>2.4</v>
      </c>
    </row>
    <row r="44" spans="1:4" s="19" customFormat="1" x14ac:dyDescent="0.2">
      <c r="A44" s="6"/>
      <c r="B44" s="46" t="s">
        <v>83</v>
      </c>
      <c r="C44" s="26"/>
      <c r="D44" s="27">
        <v>3</v>
      </c>
    </row>
    <row r="45" spans="1:4" s="19" customFormat="1" x14ac:dyDescent="0.2">
      <c r="A45" s="6"/>
      <c r="B45" s="49" t="s">
        <v>87</v>
      </c>
      <c r="C45" s="47" t="s">
        <v>78</v>
      </c>
      <c r="D45" s="48">
        <f>D39*0.25</f>
        <v>1.4</v>
      </c>
    </row>
    <row r="46" spans="1:4" s="19" customFormat="1" x14ac:dyDescent="0.2">
      <c r="A46" s="6"/>
      <c r="B46" s="49" t="s">
        <v>95</v>
      </c>
      <c r="C46" s="47" t="s">
        <v>78</v>
      </c>
      <c r="D46" s="48">
        <f>D39*0.25</f>
        <v>1.4</v>
      </c>
    </row>
    <row r="47" spans="1:4" s="19" customFormat="1" x14ac:dyDescent="0.2">
      <c r="A47" s="6"/>
      <c r="B47" s="49" t="s">
        <v>85</v>
      </c>
      <c r="C47" s="47" t="s">
        <v>11</v>
      </c>
      <c r="D47" s="48">
        <v>1</v>
      </c>
    </row>
    <row r="48" spans="1:4" s="19" customFormat="1" x14ac:dyDescent="0.2">
      <c r="A48" s="6">
        <v>7</v>
      </c>
      <c r="B48" s="42" t="s">
        <v>96</v>
      </c>
      <c r="C48" s="26" t="s">
        <v>11</v>
      </c>
      <c r="D48" s="27">
        <v>1</v>
      </c>
    </row>
    <row r="49" spans="1:4" s="19" customFormat="1" x14ac:dyDescent="0.2">
      <c r="A49" s="6"/>
      <c r="B49" s="46" t="s">
        <v>81</v>
      </c>
      <c r="C49" s="26" t="s">
        <v>82</v>
      </c>
      <c r="D49" s="27">
        <v>3</v>
      </c>
    </row>
    <row r="50" spans="1:4" s="19" customFormat="1" x14ac:dyDescent="0.2">
      <c r="A50" s="6"/>
      <c r="B50" s="46" t="s">
        <v>83</v>
      </c>
      <c r="C50" s="26" t="s">
        <v>82</v>
      </c>
      <c r="D50" s="27">
        <v>3</v>
      </c>
    </row>
    <row r="51" spans="1:4" s="19" customFormat="1" x14ac:dyDescent="0.2">
      <c r="A51" s="6"/>
      <c r="B51" s="46" t="s">
        <v>97</v>
      </c>
      <c r="C51" s="26" t="s">
        <v>78</v>
      </c>
      <c r="D51" s="27">
        <f>4*0.2*D48</f>
        <v>0.8</v>
      </c>
    </row>
    <row r="52" spans="1:4" s="19" customFormat="1" x14ac:dyDescent="0.2">
      <c r="A52" s="6"/>
      <c r="B52" s="46" t="s">
        <v>98</v>
      </c>
      <c r="C52" s="26" t="s">
        <v>78</v>
      </c>
      <c r="D52" s="27">
        <f>D48*2*1</f>
        <v>2</v>
      </c>
    </row>
    <row r="53" spans="1:4" s="19" customFormat="1" x14ac:dyDescent="0.2">
      <c r="A53" s="6"/>
      <c r="B53" s="46" t="s">
        <v>99</v>
      </c>
      <c r="C53" s="26" t="s">
        <v>78</v>
      </c>
      <c r="D53" s="27">
        <f>4*0.3*D48</f>
        <v>1.2</v>
      </c>
    </row>
    <row r="54" spans="1:4" s="19" customFormat="1" x14ac:dyDescent="0.2">
      <c r="A54" s="6"/>
      <c r="B54" s="46" t="s">
        <v>100</v>
      </c>
      <c r="C54" s="26" t="s">
        <v>11</v>
      </c>
      <c r="D54" s="27">
        <v>2</v>
      </c>
    </row>
    <row r="55" spans="1:4" s="19" customFormat="1" x14ac:dyDescent="0.2">
      <c r="A55" s="6"/>
      <c r="B55" s="45" t="s">
        <v>101</v>
      </c>
      <c r="C55" s="26" t="s">
        <v>11</v>
      </c>
      <c r="D55" s="27">
        <v>2</v>
      </c>
    </row>
    <row r="56" spans="1:4" s="19" customFormat="1" x14ac:dyDescent="0.2">
      <c r="A56" s="6"/>
      <c r="B56" s="45" t="s">
        <v>85</v>
      </c>
      <c r="C56" s="26" t="s">
        <v>11</v>
      </c>
      <c r="D56" s="27">
        <v>1</v>
      </c>
    </row>
    <row r="57" spans="1:4" s="19" customFormat="1" x14ac:dyDescent="0.2">
      <c r="A57" s="6">
        <v>8</v>
      </c>
      <c r="B57" s="25" t="s">
        <v>102</v>
      </c>
      <c r="C57" s="26" t="s">
        <v>41</v>
      </c>
      <c r="D57" s="27">
        <v>23.3</v>
      </c>
    </row>
    <row r="58" spans="1:4" s="19" customFormat="1" x14ac:dyDescent="0.2">
      <c r="A58" s="6">
        <v>9</v>
      </c>
      <c r="B58" s="25" t="s">
        <v>103</v>
      </c>
      <c r="C58" s="26" t="s">
        <v>41</v>
      </c>
      <c r="D58" s="27">
        <v>23.3</v>
      </c>
    </row>
    <row r="59" spans="1:4" s="19" customFormat="1" x14ac:dyDescent="0.2">
      <c r="A59" s="6">
        <v>10</v>
      </c>
      <c r="B59" s="25" t="s">
        <v>192</v>
      </c>
      <c r="C59" s="26" t="s">
        <v>41</v>
      </c>
      <c r="D59" s="27">
        <v>23.3</v>
      </c>
    </row>
    <row r="60" spans="1:4" s="19" customFormat="1" x14ac:dyDescent="0.2">
      <c r="A60" s="6"/>
      <c r="B60" s="28" t="s">
        <v>177</v>
      </c>
      <c r="C60" s="26" t="s">
        <v>41</v>
      </c>
      <c r="D60" s="27">
        <f>D59*1.05</f>
        <v>24.465000000000003</v>
      </c>
    </row>
    <row r="61" spans="1:4" s="19" customFormat="1" x14ac:dyDescent="0.2">
      <c r="A61" s="6"/>
      <c r="B61" s="28" t="s">
        <v>178</v>
      </c>
      <c r="C61" s="26" t="s">
        <v>106</v>
      </c>
      <c r="D61" s="27">
        <v>0.6</v>
      </c>
    </row>
    <row r="62" spans="1:4" s="19" customFormat="1" x14ac:dyDescent="0.2">
      <c r="A62" s="6"/>
      <c r="B62" s="28" t="s">
        <v>100</v>
      </c>
      <c r="C62" s="26" t="s">
        <v>11</v>
      </c>
      <c r="D62" s="27">
        <v>1</v>
      </c>
    </row>
    <row r="63" spans="1:4" s="19" customFormat="1" x14ac:dyDescent="0.2">
      <c r="A63" s="6"/>
      <c r="B63" s="45" t="s">
        <v>85</v>
      </c>
      <c r="C63" s="26" t="s">
        <v>11</v>
      </c>
      <c r="D63" s="27">
        <v>1</v>
      </c>
    </row>
    <row r="64" spans="1:4" s="19" customFormat="1" x14ac:dyDescent="0.2">
      <c r="A64" s="6">
        <v>11</v>
      </c>
      <c r="B64" s="25" t="s">
        <v>190</v>
      </c>
      <c r="C64" s="26" t="s">
        <v>41</v>
      </c>
      <c r="D64" s="27">
        <f>D57</f>
        <v>23.3</v>
      </c>
    </row>
    <row r="65" spans="1:4" s="19" customFormat="1" x14ac:dyDescent="0.2">
      <c r="A65" s="6"/>
      <c r="B65" s="28" t="s">
        <v>191</v>
      </c>
      <c r="C65" s="26" t="s">
        <v>106</v>
      </c>
      <c r="D65" s="27">
        <v>24.47</v>
      </c>
    </row>
    <row r="66" spans="1:4" s="19" customFormat="1" x14ac:dyDescent="0.2">
      <c r="A66" s="6"/>
      <c r="B66" s="28" t="s">
        <v>175</v>
      </c>
      <c r="C66" s="26" t="s">
        <v>110</v>
      </c>
      <c r="D66" s="27">
        <f>D64*0.2</f>
        <v>4.66</v>
      </c>
    </row>
    <row r="67" spans="1:4" s="19" customFormat="1" x14ac:dyDescent="0.2">
      <c r="A67" s="6"/>
      <c r="B67" s="28" t="s">
        <v>176</v>
      </c>
      <c r="C67" s="26" t="s">
        <v>110</v>
      </c>
      <c r="D67" s="27">
        <f>D64*0.8</f>
        <v>18.64</v>
      </c>
    </row>
    <row r="68" spans="1:4" s="19" customFormat="1" x14ac:dyDescent="0.2">
      <c r="A68" s="6"/>
      <c r="B68" s="28" t="s">
        <v>174</v>
      </c>
      <c r="C68" s="26" t="s">
        <v>11</v>
      </c>
      <c r="D68" s="27">
        <v>1</v>
      </c>
    </row>
    <row r="69" spans="1:4" s="19" customFormat="1" x14ac:dyDescent="0.2">
      <c r="A69" s="6">
        <v>12</v>
      </c>
      <c r="B69" s="25" t="s">
        <v>114</v>
      </c>
      <c r="C69" s="26" t="s">
        <v>82</v>
      </c>
      <c r="D69" s="27">
        <v>20.079999999999998</v>
      </c>
    </row>
    <row r="70" spans="1:4" s="19" customFormat="1" x14ac:dyDescent="0.2">
      <c r="A70" s="6"/>
      <c r="B70" s="28" t="s">
        <v>115</v>
      </c>
      <c r="C70" s="26" t="s">
        <v>82</v>
      </c>
      <c r="D70" s="27">
        <f>D69*1.1</f>
        <v>22.088000000000001</v>
      </c>
    </row>
    <row r="71" spans="1:4" s="19" customFormat="1" x14ac:dyDescent="0.2">
      <c r="A71" s="6"/>
      <c r="B71" s="28" t="s">
        <v>100</v>
      </c>
      <c r="C71" s="26" t="s">
        <v>11</v>
      </c>
      <c r="D71" s="27">
        <v>1</v>
      </c>
    </row>
    <row r="72" spans="1:4" s="19" customFormat="1" x14ac:dyDescent="0.2">
      <c r="A72" s="6"/>
      <c r="B72" s="28" t="s">
        <v>85</v>
      </c>
      <c r="C72" s="26" t="s">
        <v>11</v>
      </c>
      <c r="D72" s="27">
        <v>1</v>
      </c>
    </row>
    <row r="73" spans="1:4" s="19" customFormat="1" x14ac:dyDescent="0.2">
      <c r="A73" s="6">
        <v>13</v>
      </c>
      <c r="B73" s="52" t="s">
        <v>116</v>
      </c>
      <c r="C73" s="26" t="s">
        <v>11</v>
      </c>
      <c r="D73" s="27">
        <v>1</v>
      </c>
    </row>
    <row r="74" spans="1:4" s="19" customFormat="1" x14ac:dyDescent="0.2">
      <c r="A74" s="6">
        <v>14</v>
      </c>
      <c r="B74" s="25" t="s">
        <v>117</v>
      </c>
      <c r="C74" s="26" t="s">
        <v>11</v>
      </c>
      <c r="D74" s="27">
        <v>1</v>
      </c>
    </row>
    <row r="75" spans="1:4" s="19" customFormat="1" x14ac:dyDescent="0.2">
      <c r="A75" s="6"/>
      <c r="B75" s="28" t="s">
        <v>118</v>
      </c>
      <c r="C75" s="26" t="s">
        <v>11</v>
      </c>
      <c r="D75" s="27">
        <v>4</v>
      </c>
    </row>
    <row r="76" spans="1:4" s="19" customFormat="1" x14ac:dyDescent="0.2">
      <c r="A76" s="6"/>
      <c r="B76" s="28" t="s">
        <v>100</v>
      </c>
      <c r="C76" s="26" t="s">
        <v>11</v>
      </c>
      <c r="D76" s="27">
        <v>4</v>
      </c>
    </row>
    <row r="77" spans="1:4" s="19" customFormat="1" x14ac:dyDescent="0.2">
      <c r="A77" s="6"/>
      <c r="B77" s="28" t="s">
        <v>85</v>
      </c>
      <c r="C77" s="26" t="s">
        <v>11</v>
      </c>
      <c r="D77" s="27">
        <v>1</v>
      </c>
    </row>
    <row r="78" spans="1:4" s="19" customFormat="1" x14ac:dyDescent="0.2">
      <c r="A78" s="6">
        <v>15</v>
      </c>
      <c r="B78" s="25" t="s">
        <v>119</v>
      </c>
      <c r="C78" s="26" t="s">
        <v>11</v>
      </c>
      <c r="D78" s="27">
        <v>1</v>
      </c>
    </row>
    <row r="79" spans="1:4" s="19" customFormat="1" x14ac:dyDescent="0.2">
      <c r="A79" s="6"/>
      <c r="B79" s="28" t="s">
        <v>120</v>
      </c>
      <c r="C79" s="26" t="s">
        <v>11</v>
      </c>
      <c r="D79" s="27">
        <v>2</v>
      </c>
    </row>
    <row r="80" spans="1:4" s="19" customFormat="1" x14ac:dyDescent="0.2">
      <c r="A80" s="6"/>
      <c r="B80" s="28" t="s">
        <v>121</v>
      </c>
      <c r="C80" s="26" t="s">
        <v>11</v>
      </c>
      <c r="D80" s="27">
        <v>10</v>
      </c>
    </row>
    <row r="81" spans="1:4" s="19" customFormat="1" x14ac:dyDescent="0.2">
      <c r="A81" s="6"/>
      <c r="B81" s="28" t="s">
        <v>100</v>
      </c>
      <c r="C81" s="26" t="s">
        <v>11</v>
      </c>
      <c r="D81" s="27">
        <v>12</v>
      </c>
    </row>
    <row r="82" spans="1:4" s="19" customFormat="1" x14ac:dyDescent="0.2">
      <c r="A82" s="6"/>
      <c r="B82" s="28" t="s">
        <v>85</v>
      </c>
      <c r="C82" s="26" t="s">
        <v>11</v>
      </c>
      <c r="D82" s="27">
        <v>1</v>
      </c>
    </row>
    <row r="83" spans="1:4" s="19" customFormat="1" x14ac:dyDescent="0.2">
      <c r="A83" s="6">
        <v>16</v>
      </c>
      <c r="B83" s="25" t="s">
        <v>155</v>
      </c>
      <c r="C83" s="26" t="s">
        <v>11</v>
      </c>
      <c r="D83" s="27">
        <v>2</v>
      </c>
    </row>
    <row r="84" spans="1:4" s="19" customFormat="1" x14ac:dyDescent="0.2">
      <c r="A84" s="6"/>
      <c r="B84" s="28" t="s">
        <v>156</v>
      </c>
      <c r="C84" s="26" t="s">
        <v>11</v>
      </c>
      <c r="D84" s="27">
        <v>2</v>
      </c>
    </row>
    <row r="85" spans="1:4" s="19" customFormat="1" x14ac:dyDescent="0.2">
      <c r="A85" s="6"/>
      <c r="B85" s="28" t="s">
        <v>157</v>
      </c>
      <c r="C85" s="26" t="s">
        <v>11</v>
      </c>
      <c r="D85" s="27">
        <v>2</v>
      </c>
    </row>
    <row r="86" spans="1:4" s="19" customFormat="1" x14ac:dyDescent="0.2">
      <c r="A86" s="6"/>
      <c r="B86" s="28" t="s">
        <v>158</v>
      </c>
      <c r="C86" s="26" t="s">
        <v>11</v>
      </c>
      <c r="D86" s="27">
        <v>1</v>
      </c>
    </row>
    <row r="87" spans="1:4" s="19" customFormat="1" x14ac:dyDescent="0.2">
      <c r="A87" s="6"/>
      <c r="B87" s="28" t="s">
        <v>189</v>
      </c>
      <c r="C87" s="26" t="s">
        <v>29</v>
      </c>
      <c r="D87" s="27">
        <v>50</v>
      </c>
    </row>
    <row r="88" spans="1:4" s="19" customFormat="1" ht="25.5" x14ac:dyDescent="0.2">
      <c r="A88" s="6">
        <v>17</v>
      </c>
      <c r="B88" s="25" t="s">
        <v>19</v>
      </c>
      <c r="C88" s="26" t="s">
        <v>20</v>
      </c>
      <c r="D88" s="27">
        <v>5</v>
      </c>
    </row>
    <row r="89" spans="1:4" s="19" customFormat="1" x14ac:dyDescent="0.2">
      <c r="A89" s="6"/>
      <c r="B89" s="28" t="s">
        <v>213</v>
      </c>
      <c r="C89" s="26" t="s">
        <v>11</v>
      </c>
      <c r="D89" s="27">
        <v>0.2</v>
      </c>
    </row>
    <row r="90" spans="1:4" s="19" customFormat="1" x14ac:dyDescent="0.2">
      <c r="A90" s="6">
        <v>18</v>
      </c>
      <c r="B90" s="25" t="s">
        <v>21</v>
      </c>
      <c r="C90" s="26" t="s">
        <v>20</v>
      </c>
      <c r="D90" s="27">
        <v>5</v>
      </c>
    </row>
    <row r="91" spans="1:4" s="19" customFormat="1" x14ac:dyDescent="0.2">
      <c r="A91" s="6"/>
      <c r="B91" s="28" t="s">
        <v>22</v>
      </c>
      <c r="C91" s="26" t="s">
        <v>11</v>
      </c>
      <c r="D91" s="27">
        <v>1</v>
      </c>
    </row>
    <row r="92" spans="1:4" x14ac:dyDescent="0.2">
      <c r="A92" s="5"/>
      <c r="B92" s="5"/>
      <c r="C92" s="5"/>
      <c r="D92" s="5"/>
    </row>
  </sheetData>
  <mergeCells count="5">
    <mergeCell ref="A6:D6"/>
    <mergeCell ref="A4:D4"/>
    <mergeCell ref="A11:D11"/>
    <mergeCell ref="A3:D3"/>
    <mergeCell ref="A2:D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opLeftCell="A85" workbookViewId="0">
      <selection activeCell="B108" sqref="B108"/>
    </sheetView>
  </sheetViews>
  <sheetFormatPr defaultRowHeight="12.75" x14ac:dyDescent="0.2"/>
  <cols>
    <col min="1" max="1" width="18.140625" style="16" customWidth="1"/>
    <col min="2" max="2" width="55.140625" style="16" customWidth="1"/>
    <col min="3" max="4" width="13.140625" style="16" customWidth="1"/>
    <col min="5" max="16384" width="9.140625" style="16"/>
  </cols>
  <sheetData>
    <row r="1" spans="1:4" s="15" customFormat="1" ht="17.25" customHeight="1" x14ac:dyDescent="0.2">
      <c r="A1" s="73" t="s">
        <v>206</v>
      </c>
      <c r="B1" s="74"/>
      <c r="C1" s="74"/>
      <c r="D1" s="74"/>
    </row>
    <row r="2" spans="1:4" s="15" customFormat="1" ht="17.25" customHeight="1" x14ac:dyDescent="0.2">
      <c r="A2" s="72" t="s">
        <v>204</v>
      </c>
      <c r="B2" s="72"/>
      <c r="C2" s="72"/>
      <c r="D2" s="72"/>
    </row>
    <row r="3" spans="1:4" s="15" customFormat="1" ht="17.25" customHeight="1" x14ac:dyDescent="0.2">
      <c r="A3" s="71"/>
      <c r="B3" s="71"/>
      <c r="C3" s="71"/>
      <c r="D3" s="71"/>
    </row>
    <row r="4" spans="1:4" ht="15" customHeight="1" x14ac:dyDescent="0.2">
      <c r="A4" s="68" t="s">
        <v>202</v>
      </c>
      <c r="B4" s="68"/>
      <c r="C4" s="68"/>
      <c r="D4" s="68"/>
    </row>
    <row r="5" spans="1:4" ht="15" x14ac:dyDescent="0.2">
      <c r="A5" s="10"/>
      <c r="B5" s="17" t="s">
        <v>208</v>
      </c>
      <c r="C5" s="10"/>
      <c r="D5" s="18"/>
    </row>
    <row r="6" spans="1:4" ht="13.5" customHeight="1" x14ac:dyDescent="0.2">
      <c r="A6" s="67" t="s">
        <v>0</v>
      </c>
      <c r="B6" s="67"/>
      <c r="C6" s="67"/>
      <c r="D6" s="67"/>
    </row>
    <row r="7" spans="1:4" ht="13.5" thickBot="1" x14ac:dyDescent="0.25">
      <c r="A7" s="1" t="s">
        <v>1</v>
      </c>
      <c r="B7" s="14" t="s">
        <v>165</v>
      </c>
    </row>
    <row r="8" spans="1:4" ht="13.5" thickBot="1" x14ac:dyDescent="0.25">
      <c r="A8" s="1" t="s">
        <v>2</v>
      </c>
      <c r="B8" s="3" t="s">
        <v>8</v>
      </c>
    </row>
    <row r="9" spans="1:4" ht="13.5" thickBot="1" x14ac:dyDescent="0.25">
      <c r="A9" s="1" t="s">
        <v>3</v>
      </c>
      <c r="B9" s="3" t="s">
        <v>162</v>
      </c>
    </row>
    <row r="10" spans="1:4" ht="13.5" thickBot="1" x14ac:dyDescent="0.25">
      <c r="A10" s="1" t="s">
        <v>201</v>
      </c>
      <c r="B10" s="3" t="s">
        <v>164</v>
      </c>
    </row>
    <row r="11" spans="1:4" ht="27.75" customHeight="1" x14ac:dyDescent="0.2">
      <c r="A11" s="69" t="s">
        <v>166</v>
      </c>
      <c r="B11" s="69"/>
      <c r="C11" s="69"/>
      <c r="D11" s="70"/>
    </row>
    <row r="12" spans="1:4" s="19" customFormat="1" ht="23.25" customHeight="1" x14ac:dyDescent="0.2">
      <c r="A12" s="6" t="s">
        <v>7</v>
      </c>
      <c r="B12" s="4" t="s">
        <v>4</v>
      </c>
      <c r="C12" s="7" t="s">
        <v>5</v>
      </c>
      <c r="D12" s="57" t="s">
        <v>6</v>
      </c>
    </row>
    <row r="13" spans="1:4" s="19" customFormat="1" x14ac:dyDescent="0.2">
      <c r="A13" s="44">
        <v>1</v>
      </c>
      <c r="B13" s="42" t="s">
        <v>75</v>
      </c>
      <c r="C13" s="26" t="s">
        <v>41</v>
      </c>
      <c r="D13" s="56">
        <v>71.84</v>
      </c>
    </row>
    <row r="14" spans="1:4" s="19" customFormat="1" ht="25.5" x14ac:dyDescent="0.2">
      <c r="A14" s="44">
        <v>2</v>
      </c>
      <c r="B14" s="20" t="s">
        <v>76</v>
      </c>
      <c r="C14" s="26" t="s">
        <v>41</v>
      </c>
      <c r="D14" s="27">
        <v>20.100000000000001</v>
      </c>
    </row>
    <row r="15" spans="1:4" s="19" customFormat="1" x14ac:dyDescent="0.2">
      <c r="A15" s="44"/>
      <c r="B15" s="45" t="s">
        <v>77</v>
      </c>
      <c r="C15" s="26" t="s">
        <v>78</v>
      </c>
      <c r="D15" s="27">
        <f>D14*0.15</f>
        <v>3.0150000000000001</v>
      </c>
    </row>
    <row r="16" spans="1:4" s="19" customFormat="1" x14ac:dyDescent="0.2">
      <c r="A16" s="44"/>
      <c r="B16" s="45" t="s">
        <v>79</v>
      </c>
      <c r="C16" s="26" t="s">
        <v>78</v>
      </c>
      <c r="D16" s="27">
        <f>D14*2.8</f>
        <v>56.28</v>
      </c>
    </row>
    <row r="17" spans="1:4" s="19" customFormat="1" x14ac:dyDescent="0.2">
      <c r="A17" s="44"/>
      <c r="B17" s="46" t="s">
        <v>80</v>
      </c>
      <c r="C17" s="26" t="s">
        <v>78</v>
      </c>
      <c r="D17" s="27">
        <f>D14*1.6</f>
        <v>32.160000000000004</v>
      </c>
    </row>
    <row r="18" spans="1:4" s="19" customFormat="1" x14ac:dyDescent="0.2">
      <c r="A18" s="44"/>
      <c r="B18" s="46" t="s">
        <v>81</v>
      </c>
      <c r="C18" s="26" t="s">
        <v>82</v>
      </c>
      <c r="D18" s="27">
        <v>1.2</v>
      </c>
    </row>
    <row r="19" spans="1:4" s="19" customFormat="1" x14ac:dyDescent="0.2">
      <c r="A19" s="44"/>
      <c r="B19" s="46" t="s">
        <v>83</v>
      </c>
      <c r="C19" s="26" t="s">
        <v>82</v>
      </c>
      <c r="D19" s="27">
        <v>1.4</v>
      </c>
    </row>
    <row r="20" spans="1:4" s="19" customFormat="1" x14ac:dyDescent="0.2">
      <c r="A20" s="44"/>
      <c r="B20" s="46" t="s">
        <v>84</v>
      </c>
      <c r="C20" s="47" t="s">
        <v>41</v>
      </c>
      <c r="D20" s="48">
        <f>D14*1.2</f>
        <v>24.12</v>
      </c>
    </row>
    <row r="21" spans="1:4" s="19" customFormat="1" x14ac:dyDescent="0.2">
      <c r="A21" s="47"/>
      <c r="B21" s="49" t="s">
        <v>85</v>
      </c>
      <c r="C21" s="47" t="s">
        <v>11</v>
      </c>
      <c r="D21" s="48">
        <v>1</v>
      </c>
    </row>
    <row r="22" spans="1:4" s="19" customFormat="1" x14ac:dyDescent="0.2">
      <c r="A22" s="44">
        <v>3</v>
      </c>
      <c r="B22" s="50" t="s">
        <v>86</v>
      </c>
      <c r="C22" s="26" t="s">
        <v>41</v>
      </c>
      <c r="D22" s="27">
        <f>D14</f>
        <v>20.100000000000001</v>
      </c>
    </row>
    <row r="23" spans="1:4" s="19" customFormat="1" x14ac:dyDescent="0.2">
      <c r="A23" s="44"/>
      <c r="B23" s="45" t="s">
        <v>87</v>
      </c>
      <c r="C23" s="26" t="s">
        <v>78</v>
      </c>
      <c r="D23" s="27">
        <f>D22*0.15</f>
        <v>3.0150000000000001</v>
      </c>
    </row>
    <row r="24" spans="1:4" s="19" customFormat="1" x14ac:dyDescent="0.2">
      <c r="A24" s="26"/>
      <c r="B24" s="45" t="s">
        <v>88</v>
      </c>
      <c r="C24" s="26" t="s">
        <v>78</v>
      </c>
      <c r="D24" s="27">
        <f>D22*0.3</f>
        <v>6.03</v>
      </c>
    </row>
    <row r="25" spans="1:4" s="19" customFormat="1" x14ac:dyDescent="0.2">
      <c r="A25" s="26"/>
      <c r="B25" s="45" t="s">
        <v>85</v>
      </c>
      <c r="C25" s="26" t="s">
        <v>11</v>
      </c>
      <c r="D25" s="27">
        <v>1</v>
      </c>
    </row>
    <row r="26" spans="1:4" s="19" customFormat="1" ht="25.5" x14ac:dyDescent="0.2">
      <c r="A26" s="26">
        <v>4</v>
      </c>
      <c r="B26" s="20" t="s">
        <v>89</v>
      </c>
      <c r="C26" s="26" t="s">
        <v>41</v>
      </c>
      <c r="D26" s="27">
        <v>51.74</v>
      </c>
    </row>
    <row r="27" spans="1:4" s="19" customFormat="1" x14ac:dyDescent="0.2">
      <c r="A27" s="26"/>
      <c r="B27" s="45" t="s">
        <v>77</v>
      </c>
      <c r="C27" s="26" t="s">
        <v>78</v>
      </c>
      <c r="D27" s="27">
        <f>D26*0.15</f>
        <v>7.7610000000000001</v>
      </c>
    </row>
    <row r="28" spans="1:4" s="19" customFormat="1" x14ac:dyDescent="0.2">
      <c r="A28" s="26"/>
      <c r="B28" s="45" t="s">
        <v>79</v>
      </c>
      <c r="C28" s="26" t="s">
        <v>78</v>
      </c>
      <c r="D28" s="27">
        <f>D26*2.8</f>
        <v>144.87199999999999</v>
      </c>
    </row>
    <row r="29" spans="1:4" s="19" customFormat="1" x14ac:dyDescent="0.2">
      <c r="A29" s="26"/>
      <c r="B29" s="46" t="s">
        <v>80</v>
      </c>
      <c r="C29" s="26" t="s">
        <v>78</v>
      </c>
      <c r="D29" s="27">
        <f>D26*1.6</f>
        <v>82.784000000000006</v>
      </c>
    </row>
    <row r="30" spans="1:4" s="19" customFormat="1" x14ac:dyDescent="0.2">
      <c r="A30" s="26"/>
      <c r="B30" s="46" t="s">
        <v>81</v>
      </c>
      <c r="C30" s="26" t="s">
        <v>82</v>
      </c>
      <c r="D30" s="27">
        <v>8.5</v>
      </c>
    </row>
    <row r="31" spans="1:4" s="19" customFormat="1" x14ac:dyDescent="0.2">
      <c r="A31" s="26"/>
      <c r="B31" s="46" t="s">
        <v>83</v>
      </c>
      <c r="C31" s="26" t="s">
        <v>82</v>
      </c>
      <c r="D31" s="27">
        <v>9</v>
      </c>
    </row>
    <row r="32" spans="1:4" s="19" customFormat="1" x14ac:dyDescent="0.2">
      <c r="A32" s="26"/>
      <c r="B32" s="45" t="s">
        <v>90</v>
      </c>
      <c r="C32" s="26" t="s">
        <v>41</v>
      </c>
      <c r="D32" s="27">
        <f>D26*1.2</f>
        <v>62.088000000000001</v>
      </c>
    </row>
    <row r="33" spans="1:4" s="19" customFormat="1" x14ac:dyDescent="0.2">
      <c r="A33" s="26"/>
      <c r="B33" s="45" t="s">
        <v>91</v>
      </c>
      <c r="C33" s="26" t="s">
        <v>78</v>
      </c>
      <c r="D33" s="27">
        <f>D26*0.2</f>
        <v>10.348000000000001</v>
      </c>
    </row>
    <row r="34" spans="1:4" s="19" customFormat="1" x14ac:dyDescent="0.2">
      <c r="A34" s="26"/>
      <c r="B34" s="45" t="s">
        <v>85</v>
      </c>
      <c r="C34" s="26" t="s">
        <v>11</v>
      </c>
      <c r="D34" s="27">
        <v>1</v>
      </c>
    </row>
    <row r="35" spans="1:4" s="19" customFormat="1" x14ac:dyDescent="0.2">
      <c r="A35" s="26">
        <v>5</v>
      </c>
      <c r="B35" s="50" t="s">
        <v>92</v>
      </c>
      <c r="C35" s="26" t="s">
        <v>41</v>
      </c>
      <c r="D35" s="27">
        <f>D26</f>
        <v>51.74</v>
      </c>
    </row>
    <row r="36" spans="1:4" s="19" customFormat="1" x14ac:dyDescent="0.2">
      <c r="A36" s="26"/>
      <c r="B36" s="45" t="s">
        <v>87</v>
      </c>
      <c r="C36" s="26" t="s">
        <v>78</v>
      </c>
      <c r="D36" s="27">
        <f>D35*0.15</f>
        <v>7.7610000000000001</v>
      </c>
    </row>
    <row r="37" spans="1:4" s="19" customFormat="1" x14ac:dyDescent="0.2">
      <c r="A37" s="26"/>
      <c r="B37" s="45" t="s">
        <v>93</v>
      </c>
      <c r="C37" s="26" t="s">
        <v>78</v>
      </c>
      <c r="D37" s="27">
        <f>D35*0.3</f>
        <v>15.522</v>
      </c>
    </row>
    <row r="38" spans="1:4" s="19" customFormat="1" x14ac:dyDescent="0.2">
      <c r="A38" s="26"/>
      <c r="B38" s="45" t="s">
        <v>85</v>
      </c>
      <c r="C38" s="26" t="s">
        <v>11</v>
      </c>
      <c r="D38" s="27">
        <v>1</v>
      </c>
    </row>
    <row r="39" spans="1:4" s="19" customFormat="1" x14ac:dyDescent="0.2">
      <c r="A39" s="47">
        <v>5</v>
      </c>
      <c r="B39" s="51" t="s">
        <v>94</v>
      </c>
      <c r="C39" s="47" t="s">
        <v>82</v>
      </c>
      <c r="D39" s="48">
        <v>5.6</v>
      </c>
    </row>
    <row r="40" spans="1:4" s="19" customFormat="1" x14ac:dyDescent="0.2">
      <c r="A40" s="26"/>
      <c r="B40" s="45" t="s">
        <v>77</v>
      </c>
      <c r="C40" s="26" t="s">
        <v>78</v>
      </c>
      <c r="D40" s="27">
        <f>D39*0.25</f>
        <v>1.4</v>
      </c>
    </row>
    <row r="41" spans="1:4" s="19" customFormat="1" x14ac:dyDescent="0.2">
      <c r="A41" s="26"/>
      <c r="B41" s="45" t="s">
        <v>79</v>
      </c>
      <c r="C41" s="26" t="s">
        <v>78</v>
      </c>
      <c r="D41" s="27">
        <f>D39*2.8</f>
        <v>15.679999999999998</v>
      </c>
    </row>
    <row r="42" spans="1:4" s="19" customFormat="1" x14ac:dyDescent="0.2">
      <c r="A42" s="26"/>
      <c r="B42" s="46" t="s">
        <v>80</v>
      </c>
      <c r="C42" s="26" t="s">
        <v>78</v>
      </c>
      <c r="D42" s="27">
        <f>D39*1.6</f>
        <v>8.9599999999999991</v>
      </c>
    </row>
    <row r="43" spans="1:4" s="19" customFormat="1" x14ac:dyDescent="0.2">
      <c r="A43" s="26"/>
      <c r="B43" s="46" t="s">
        <v>81</v>
      </c>
      <c r="C43" s="26"/>
      <c r="D43" s="27">
        <v>3</v>
      </c>
    </row>
    <row r="44" spans="1:4" s="19" customFormat="1" x14ac:dyDescent="0.2">
      <c r="A44" s="26"/>
      <c r="B44" s="46" t="s">
        <v>83</v>
      </c>
      <c r="C44" s="26"/>
      <c r="D44" s="27">
        <v>4.5999999999999996</v>
      </c>
    </row>
    <row r="45" spans="1:4" s="19" customFormat="1" x14ac:dyDescent="0.2">
      <c r="A45" s="47"/>
      <c r="B45" s="49" t="s">
        <v>87</v>
      </c>
      <c r="C45" s="47" t="s">
        <v>78</v>
      </c>
      <c r="D45" s="48">
        <f>D39*0.25</f>
        <v>1.4</v>
      </c>
    </row>
    <row r="46" spans="1:4" s="19" customFormat="1" x14ac:dyDescent="0.2">
      <c r="A46" s="47"/>
      <c r="B46" s="49" t="s">
        <v>95</v>
      </c>
      <c r="C46" s="47" t="s">
        <v>78</v>
      </c>
      <c r="D46" s="48">
        <f>D39*0.25</f>
        <v>1.4</v>
      </c>
    </row>
    <row r="47" spans="1:4" s="19" customFormat="1" x14ac:dyDescent="0.2">
      <c r="A47" s="47"/>
      <c r="B47" s="49" t="s">
        <v>85</v>
      </c>
      <c r="C47" s="47" t="s">
        <v>11</v>
      </c>
      <c r="D47" s="48">
        <v>1</v>
      </c>
    </row>
    <row r="48" spans="1:4" s="19" customFormat="1" x14ac:dyDescent="0.2">
      <c r="A48" s="26">
        <v>6</v>
      </c>
      <c r="B48" s="42" t="s">
        <v>96</v>
      </c>
      <c r="C48" s="26" t="s">
        <v>11</v>
      </c>
      <c r="D48" s="27">
        <v>1</v>
      </c>
    </row>
    <row r="49" spans="1:4" s="19" customFormat="1" x14ac:dyDescent="0.2">
      <c r="A49" s="26"/>
      <c r="B49" s="46" t="s">
        <v>81</v>
      </c>
      <c r="C49" s="26" t="s">
        <v>82</v>
      </c>
      <c r="D49" s="27">
        <v>4</v>
      </c>
    </row>
    <row r="50" spans="1:4" s="19" customFormat="1" x14ac:dyDescent="0.2">
      <c r="A50" s="26"/>
      <c r="B50" s="46" t="s">
        <v>83</v>
      </c>
      <c r="C50" s="26" t="s">
        <v>82</v>
      </c>
      <c r="D50" s="27">
        <v>5</v>
      </c>
    </row>
    <row r="51" spans="1:4" s="19" customFormat="1" x14ac:dyDescent="0.2">
      <c r="A51" s="26"/>
      <c r="B51" s="46" t="s">
        <v>97</v>
      </c>
      <c r="C51" s="26" t="s">
        <v>78</v>
      </c>
      <c r="D51" s="27">
        <f>4*0.2*D48</f>
        <v>0.8</v>
      </c>
    </row>
    <row r="52" spans="1:4" s="19" customFormat="1" x14ac:dyDescent="0.2">
      <c r="A52" s="26"/>
      <c r="B52" s="46" t="s">
        <v>98</v>
      </c>
      <c r="C52" s="26" t="s">
        <v>78</v>
      </c>
      <c r="D52" s="27">
        <f>D48*2*1</f>
        <v>2</v>
      </c>
    </row>
    <row r="53" spans="1:4" s="19" customFormat="1" x14ac:dyDescent="0.2">
      <c r="A53" s="26"/>
      <c r="B53" s="46" t="s">
        <v>99</v>
      </c>
      <c r="C53" s="26" t="s">
        <v>78</v>
      </c>
      <c r="D53" s="27">
        <f>4*0.3*D48</f>
        <v>1.2</v>
      </c>
    </row>
    <row r="54" spans="1:4" s="19" customFormat="1" x14ac:dyDescent="0.2">
      <c r="A54" s="26"/>
      <c r="B54" s="46" t="s">
        <v>100</v>
      </c>
      <c r="C54" s="26" t="s">
        <v>11</v>
      </c>
      <c r="D54" s="27">
        <v>2</v>
      </c>
    </row>
    <row r="55" spans="1:4" s="19" customFormat="1" x14ac:dyDescent="0.2">
      <c r="A55" s="26"/>
      <c r="B55" s="45" t="s">
        <v>101</v>
      </c>
      <c r="C55" s="26" t="s">
        <v>11</v>
      </c>
      <c r="D55" s="27">
        <f>D48</f>
        <v>1</v>
      </c>
    </row>
    <row r="56" spans="1:4" s="19" customFormat="1" x14ac:dyDescent="0.2">
      <c r="A56" s="26"/>
      <c r="B56" s="45" t="s">
        <v>85</v>
      </c>
      <c r="C56" s="26" t="s">
        <v>11</v>
      </c>
      <c r="D56" s="27">
        <v>1</v>
      </c>
    </row>
    <row r="57" spans="1:4" s="19" customFormat="1" x14ac:dyDescent="0.2">
      <c r="A57" s="26">
        <v>7</v>
      </c>
      <c r="B57" s="25" t="s">
        <v>102</v>
      </c>
      <c r="C57" s="26" t="s">
        <v>41</v>
      </c>
      <c r="D57" s="27">
        <v>20.100000000000001</v>
      </c>
    </row>
    <row r="58" spans="1:4" s="19" customFormat="1" x14ac:dyDescent="0.2">
      <c r="A58" s="26">
        <v>8</v>
      </c>
      <c r="B58" s="25" t="s">
        <v>103</v>
      </c>
      <c r="C58" s="26" t="s">
        <v>41</v>
      </c>
      <c r="D58" s="27">
        <f>D57</f>
        <v>20.100000000000001</v>
      </c>
    </row>
    <row r="59" spans="1:4" s="19" customFormat="1" x14ac:dyDescent="0.2">
      <c r="A59" s="6">
        <v>9</v>
      </c>
      <c r="B59" s="25" t="s">
        <v>192</v>
      </c>
      <c r="C59" s="26" t="s">
        <v>41</v>
      </c>
      <c r="D59" s="27">
        <f>D58</f>
        <v>20.100000000000001</v>
      </c>
    </row>
    <row r="60" spans="1:4" s="19" customFormat="1" x14ac:dyDescent="0.2">
      <c r="A60" s="6"/>
      <c r="B60" s="28" t="s">
        <v>177</v>
      </c>
      <c r="C60" s="26" t="s">
        <v>41</v>
      </c>
      <c r="D60" s="27">
        <f>D59*1.05</f>
        <v>21.105000000000004</v>
      </c>
    </row>
    <row r="61" spans="1:4" s="19" customFormat="1" x14ac:dyDescent="0.2">
      <c r="A61" s="6"/>
      <c r="B61" s="28" t="s">
        <v>178</v>
      </c>
      <c r="C61" s="26" t="s">
        <v>106</v>
      </c>
      <c r="D61" s="27">
        <v>0.6</v>
      </c>
    </row>
    <row r="62" spans="1:4" s="19" customFormat="1" x14ac:dyDescent="0.2">
      <c r="A62" s="6"/>
      <c r="B62" s="28" t="s">
        <v>100</v>
      </c>
      <c r="C62" s="26" t="s">
        <v>11</v>
      </c>
      <c r="D62" s="27">
        <v>1</v>
      </c>
    </row>
    <row r="63" spans="1:4" s="19" customFormat="1" x14ac:dyDescent="0.2">
      <c r="A63" s="6"/>
      <c r="B63" s="45" t="s">
        <v>85</v>
      </c>
      <c r="C63" s="26" t="s">
        <v>11</v>
      </c>
      <c r="D63" s="27">
        <v>1</v>
      </c>
    </row>
    <row r="64" spans="1:4" s="19" customFormat="1" x14ac:dyDescent="0.2">
      <c r="A64" s="6">
        <v>10</v>
      </c>
      <c r="B64" s="25" t="s">
        <v>190</v>
      </c>
      <c r="C64" s="26" t="s">
        <v>41</v>
      </c>
      <c r="D64" s="27">
        <f>D14</f>
        <v>20.100000000000001</v>
      </c>
    </row>
    <row r="65" spans="1:4" s="19" customFormat="1" x14ac:dyDescent="0.2">
      <c r="A65" s="6"/>
      <c r="B65" s="28" t="s">
        <v>191</v>
      </c>
      <c r="C65" s="26" t="s">
        <v>106</v>
      </c>
      <c r="D65" s="27">
        <f>D64*1.05</f>
        <v>21.105000000000004</v>
      </c>
    </row>
    <row r="66" spans="1:4" s="19" customFormat="1" x14ac:dyDescent="0.2">
      <c r="A66" s="6"/>
      <c r="B66" s="28" t="s">
        <v>175</v>
      </c>
      <c r="C66" s="26" t="s">
        <v>110</v>
      </c>
      <c r="D66" s="27">
        <v>3.8</v>
      </c>
    </row>
    <row r="67" spans="1:4" s="19" customFormat="1" x14ac:dyDescent="0.2">
      <c r="A67" s="6"/>
      <c r="B67" s="28" t="s">
        <v>176</v>
      </c>
      <c r="C67" s="26" t="s">
        <v>110</v>
      </c>
      <c r="D67" s="27">
        <v>11</v>
      </c>
    </row>
    <row r="68" spans="1:4" s="19" customFormat="1" x14ac:dyDescent="0.2">
      <c r="A68" s="6"/>
      <c r="B68" s="28" t="s">
        <v>174</v>
      </c>
      <c r="C68" s="26" t="s">
        <v>133</v>
      </c>
      <c r="D68" s="27">
        <v>10</v>
      </c>
    </row>
    <row r="69" spans="1:4" s="19" customFormat="1" x14ac:dyDescent="0.2">
      <c r="A69" s="26">
        <v>11</v>
      </c>
      <c r="B69" s="25" t="s">
        <v>114</v>
      </c>
      <c r="C69" s="26" t="s">
        <v>82</v>
      </c>
      <c r="D69" s="27">
        <v>18.48</v>
      </c>
    </row>
    <row r="70" spans="1:4" s="19" customFormat="1" x14ac:dyDescent="0.2">
      <c r="A70" s="26"/>
      <c r="B70" s="28" t="s">
        <v>115</v>
      </c>
      <c r="C70" s="26" t="s">
        <v>82</v>
      </c>
      <c r="D70" s="27">
        <f>D69*1.1</f>
        <v>20.328000000000003</v>
      </c>
    </row>
    <row r="71" spans="1:4" s="19" customFormat="1" x14ac:dyDescent="0.2">
      <c r="A71" s="26"/>
      <c r="B71" s="28" t="s">
        <v>100</v>
      </c>
      <c r="C71" s="26" t="s">
        <v>11</v>
      </c>
      <c r="D71" s="27">
        <v>1</v>
      </c>
    </row>
    <row r="72" spans="1:4" s="19" customFormat="1" x14ac:dyDescent="0.2">
      <c r="A72" s="26"/>
      <c r="B72" s="28" t="s">
        <v>85</v>
      </c>
      <c r="C72" s="26" t="s">
        <v>11</v>
      </c>
      <c r="D72" s="27">
        <v>1</v>
      </c>
    </row>
    <row r="73" spans="1:4" s="19" customFormat="1" x14ac:dyDescent="0.2">
      <c r="A73" s="26">
        <v>12</v>
      </c>
      <c r="B73" s="52" t="s">
        <v>116</v>
      </c>
      <c r="C73" s="26" t="s">
        <v>11</v>
      </c>
      <c r="D73" s="27">
        <v>1</v>
      </c>
    </row>
    <row r="74" spans="1:4" s="19" customFormat="1" x14ac:dyDescent="0.2">
      <c r="A74" s="26">
        <v>13</v>
      </c>
      <c r="B74" s="25" t="s">
        <v>117</v>
      </c>
      <c r="C74" s="26" t="s">
        <v>11</v>
      </c>
      <c r="D74" s="27">
        <v>1</v>
      </c>
    </row>
    <row r="75" spans="1:4" s="19" customFormat="1" x14ac:dyDescent="0.2">
      <c r="A75" s="26"/>
      <c r="B75" s="28" t="s">
        <v>118</v>
      </c>
      <c r="C75" s="26" t="s">
        <v>11</v>
      </c>
      <c r="D75" s="27">
        <v>4</v>
      </c>
    </row>
    <row r="76" spans="1:4" s="19" customFormat="1" x14ac:dyDescent="0.2">
      <c r="A76" s="26"/>
      <c r="B76" s="28" t="s">
        <v>100</v>
      </c>
      <c r="C76" s="26" t="s">
        <v>11</v>
      </c>
      <c r="D76" s="27">
        <v>1</v>
      </c>
    </row>
    <row r="77" spans="1:4" s="19" customFormat="1" x14ac:dyDescent="0.2">
      <c r="A77" s="26"/>
      <c r="B77" s="28" t="s">
        <v>85</v>
      </c>
      <c r="C77" s="26" t="s">
        <v>11</v>
      </c>
      <c r="D77" s="27">
        <v>1</v>
      </c>
    </row>
    <row r="78" spans="1:4" s="19" customFormat="1" x14ac:dyDescent="0.2">
      <c r="A78" s="26">
        <v>14</v>
      </c>
      <c r="B78" s="25" t="s">
        <v>119</v>
      </c>
      <c r="C78" s="26" t="s">
        <v>11</v>
      </c>
      <c r="D78" s="27">
        <v>1</v>
      </c>
    </row>
    <row r="79" spans="1:4" s="19" customFormat="1" x14ac:dyDescent="0.2">
      <c r="A79" s="26"/>
      <c r="B79" s="28" t="s">
        <v>120</v>
      </c>
      <c r="C79" s="26" t="s">
        <v>11</v>
      </c>
      <c r="D79" s="27">
        <v>2</v>
      </c>
    </row>
    <row r="80" spans="1:4" s="19" customFormat="1" x14ac:dyDescent="0.2">
      <c r="A80" s="26"/>
      <c r="B80" s="28" t="s">
        <v>121</v>
      </c>
      <c r="C80" s="26" t="s">
        <v>11</v>
      </c>
      <c r="D80" s="27">
        <v>10</v>
      </c>
    </row>
    <row r="81" spans="1:4" s="19" customFormat="1" x14ac:dyDescent="0.2">
      <c r="A81" s="26"/>
      <c r="B81" s="28" t="s">
        <v>100</v>
      </c>
      <c r="C81" s="26" t="s">
        <v>11</v>
      </c>
      <c r="D81" s="27">
        <v>12</v>
      </c>
    </row>
    <row r="82" spans="1:4" s="19" customFormat="1" x14ac:dyDescent="0.2">
      <c r="A82" s="26"/>
      <c r="B82" s="28" t="s">
        <v>85</v>
      </c>
      <c r="C82" s="26" t="s">
        <v>11</v>
      </c>
      <c r="D82" s="27">
        <v>1</v>
      </c>
    </row>
    <row r="83" spans="1:4" s="19" customFormat="1" x14ac:dyDescent="0.2">
      <c r="A83" s="6">
        <v>16</v>
      </c>
      <c r="B83" s="25" t="s">
        <v>155</v>
      </c>
      <c r="C83" s="26" t="s">
        <v>11</v>
      </c>
      <c r="D83" s="27">
        <v>2</v>
      </c>
    </row>
    <row r="84" spans="1:4" s="19" customFormat="1" x14ac:dyDescent="0.2">
      <c r="A84" s="6"/>
      <c r="B84" s="28" t="s">
        <v>156</v>
      </c>
      <c r="C84" s="26" t="s">
        <v>11</v>
      </c>
      <c r="D84" s="27">
        <v>2</v>
      </c>
    </row>
    <row r="85" spans="1:4" s="19" customFormat="1" x14ac:dyDescent="0.2">
      <c r="A85" s="6"/>
      <c r="B85" s="28" t="s">
        <v>157</v>
      </c>
      <c r="C85" s="26" t="s">
        <v>11</v>
      </c>
      <c r="D85" s="27">
        <v>2</v>
      </c>
    </row>
    <row r="86" spans="1:4" s="19" customFormat="1" x14ac:dyDescent="0.2">
      <c r="A86" s="6"/>
      <c r="B86" s="28" t="s">
        <v>158</v>
      </c>
      <c r="C86" s="26" t="s">
        <v>11</v>
      </c>
      <c r="D86" s="27">
        <v>2</v>
      </c>
    </row>
    <row r="87" spans="1:4" s="19" customFormat="1" x14ac:dyDescent="0.2">
      <c r="A87" s="6"/>
      <c r="B87" s="28" t="s">
        <v>189</v>
      </c>
      <c r="C87" s="26" t="s">
        <v>29</v>
      </c>
      <c r="D87" s="27">
        <v>50</v>
      </c>
    </row>
    <row r="88" spans="1:4" s="19" customFormat="1" x14ac:dyDescent="0.2">
      <c r="A88" s="47"/>
      <c r="B88" s="53" t="s">
        <v>122</v>
      </c>
      <c r="C88" s="47"/>
      <c r="D88" s="48"/>
    </row>
    <row r="89" spans="1:4" s="19" customFormat="1" x14ac:dyDescent="0.2">
      <c r="A89" s="26">
        <v>16</v>
      </c>
      <c r="B89" s="25" t="s">
        <v>123</v>
      </c>
      <c r="C89" s="26" t="s">
        <v>41</v>
      </c>
      <c r="D89" s="27">
        <v>0.64</v>
      </c>
    </row>
    <row r="90" spans="1:4" s="19" customFormat="1" x14ac:dyDescent="0.2">
      <c r="A90" s="26">
        <v>17</v>
      </c>
      <c r="B90" s="25" t="s">
        <v>124</v>
      </c>
      <c r="C90" s="26" t="s">
        <v>125</v>
      </c>
      <c r="D90" s="27">
        <v>16</v>
      </c>
    </row>
    <row r="91" spans="1:4" s="19" customFormat="1" x14ac:dyDescent="0.2">
      <c r="A91" s="26">
        <v>18</v>
      </c>
      <c r="B91" s="25" t="s">
        <v>126</v>
      </c>
      <c r="C91" s="26" t="s">
        <v>125</v>
      </c>
      <c r="D91" s="27">
        <v>4</v>
      </c>
    </row>
    <row r="92" spans="1:4" s="19" customFormat="1" x14ac:dyDescent="0.2">
      <c r="A92" s="26"/>
      <c r="B92" s="28" t="s">
        <v>127</v>
      </c>
      <c r="C92" s="26" t="s">
        <v>11</v>
      </c>
      <c r="D92" s="27">
        <v>4</v>
      </c>
    </row>
    <row r="93" spans="1:4" s="19" customFormat="1" x14ac:dyDescent="0.2">
      <c r="A93" s="26"/>
      <c r="B93" s="28" t="s">
        <v>128</v>
      </c>
      <c r="C93" s="26" t="s">
        <v>11</v>
      </c>
      <c r="D93" s="27">
        <v>1</v>
      </c>
    </row>
    <row r="94" spans="1:4" s="19" customFormat="1" x14ac:dyDescent="0.2">
      <c r="A94" s="26"/>
      <c r="B94" s="28" t="s">
        <v>129</v>
      </c>
      <c r="C94" s="26" t="s">
        <v>11</v>
      </c>
      <c r="D94" s="27">
        <v>1</v>
      </c>
    </row>
    <row r="95" spans="1:4" s="19" customFormat="1" x14ac:dyDescent="0.2">
      <c r="A95" s="26"/>
      <c r="B95" s="28" t="s">
        <v>130</v>
      </c>
      <c r="C95" s="26" t="s">
        <v>11</v>
      </c>
      <c r="D95" s="27">
        <v>16</v>
      </c>
    </row>
    <row r="96" spans="1:4" s="19" customFormat="1" x14ac:dyDescent="0.2">
      <c r="A96" s="26"/>
      <c r="B96" s="28" t="s">
        <v>85</v>
      </c>
      <c r="C96" s="26" t="s">
        <v>11</v>
      </c>
      <c r="D96" s="27">
        <v>1</v>
      </c>
    </row>
    <row r="97" spans="1:4" s="19" customFormat="1" x14ac:dyDescent="0.2">
      <c r="A97" s="54">
        <v>19</v>
      </c>
      <c r="B97" s="25" t="s">
        <v>131</v>
      </c>
      <c r="C97" s="26" t="s">
        <v>11</v>
      </c>
      <c r="D97" s="27">
        <v>2</v>
      </c>
    </row>
    <row r="98" spans="1:4" s="19" customFormat="1" x14ac:dyDescent="0.2">
      <c r="A98" s="26"/>
      <c r="B98" s="28" t="s">
        <v>132</v>
      </c>
      <c r="C98" s="26" t="s">
        <v>133</v>
      </c>
      <c r="D98" s="27">
        <v>100</v>
      </c>
    </row>
    <row r="99" spans="1:4" s="19" customFormat="1" x14ac:dyDescent="0.2">
      <c r="A99" s="26"/>
      <c r="B99" s="28" t="s">
        <v>134</v>
      </c>
      <c r="C99" s="26" t="s">
        <v>11</v>
      </c>
      <c r="D99" s="27">
        <v>8</v>
      </c>
    </row>
    <row r="100" spans="1:4" s="19" customFormat="1" x14ac:dyDescent="0.2">
      <c r="A100" s="26"/>
      <c r="B100" s="28" t="s">
        <v>85</v>
      </c>
      <c r="C100" s="26" t="s">
        <v>11</v>
      </c>
      <c r="D100" s="27">
        <v>1</v>
      </c>
    </row>
    <row r="101" spans="1:4" s="19" customFormat="1" ht="25.5" x14ac:dyDescent="0.2">
      <c r="A101" s="54">
        <v>20</v>
      </c>
      <c r="B101" s="25" t="s">
        <v>135</v>
      </c>
      <c r="C101" s="26" t="s">
        <v>11</v>
      </c>
      <c r="D101" s="27">
        <v>2</v>
      </c>
    </row>
    <row r="102" spans="1:4" s="19" customFormat="1" x14ac:dyDescent="0.2">
      <c r="A102" s="47"/>
      <c r="B102" s="49" t="s">
        <v>87</v>
      </c>
      <c r="C102" s="47" t="s">
        <v>78</v>
      </c>
      <c r="D102" s="48">
        <v>1</v>
      </c>
    </row>
    <row r="103" spans="1:4" s="19" customFormat="1" x14ac:dyDescent="0.2">
      <c r="A103" s="47"/>
      <c r="B103" s="49" t="s">
        <v>136</v>
      </c>
      <c r="C103" s="47" t="s">
        <v>78</v>
      </c>
      <c r="D103" s="48">
        <v>2</v>
      </c>
    </row>
    <row r="104" spans="1:4" s="19" customFormat="1" x14ac:dyDescent="0.2">
      <c r="A104" s="26"/>
      <c r="B104" s="28" t="s">
        <v>85</v>
      </c>
      <c r="C104" s="26" t="s">
        <v>11</v>
      </c>
      <c r="D104" s="27">
        <v>1</v>
      </c>
    </row>
    <row r="105" spans="1:4" s="19" customFormat="1" ht="25.5" x14ac:dyDescent="0.2">
      <c r="A105" s="54">
        <v>21</v>
      </c>
      <c r="B105" s="25" t="s">
        <v>137</v>
      </c>
      <c r="C105" s="26" t="s">
        <v>11</v>
      </c>
      <c r="D105" s="27">
        <v>2</v>
      </c>
    </row>
    <row r="106" spans="1:4" s="19" customFormat="1" x14ac:dyDescent="0.2">
      <c r="A106" s="6"/>
      <c r="B106" s="53" t="s">
        <v>18</v>
      </c>
      <c r="C106" s="53"/>
      <c r="D106" s="55"/>
    </row>
    <row r="107" spans="1:4" s="19" customFormat="1" ht="25.5" x14ac:dyDescent="0.2">
      <c r="A107" s="6">
        <v>22</v>
      </c>
      <c r="B107" s="25" t="s">
        <v>19</v>
      </c>
      <c r="C107" s="26" t="s">
        <v>20</v>
      </c>
      <c r="D107" s="27">
        <v>8</v>
      </c>
    </row>
    <row r="108" spans="1:4" s="19" customFormat="1" x14ac:dyDescent="0.2">
      <c r="A108" s="6"/>
      <c r="B108" s="28" t="s">
        <v>213</v>
      </c>
      <c r="C108" s="26" t="s">
        <v>11</v>
      </c>
      <c r="D108" s="27">
        <v>0.35</v>
      </c>
    </row>
    <row r="109" spans="1:4" s="19" customFormat="1" x14ac:dyDescent="0.2">
      <c r="A109" s="6">
        <v>23</v>
      </c>
      <c r="B109" s="25" t="s">
        <v>21</v>
      </c>
      <c r="C109" s="26" t="s">
        <v>20</v>
      </c>
      <c r="D109" s="27">
        <v>8</v>
      </c>
    </row>
    <row r="110" spans="1:4" s="19" customFormat="1" x14ac:dyDescent="0.2">
      <c r="A110" s="6"/>
      <c r="B110" s="28" t="s">
        <v>22</v>
      </c>
      <c r="C110" s="26" t="s">
        <v>11</v>
      </c>
      <c r="D110" s="27">
        <v>1</v>
      </c>
    </row>
    <row r="111" spans="1:4" x14ac:dyDescent="0.2">
      <c r="A111" s="5"/>
      <c r="B111" s="5"/>
      <c r="C111" s="5"/>
      <c r="D111" s="5"/>
    </row>
  </sheetData>
  <mergeCells count="6">
    <mergeCell ref="A4:D4"/>
    <mergeCell ref="A6:D6"/>
    <mergeCell ref="A11:D11"/>
    <mergeCell ref="A1:D1"/>
    <mergeCell ref="A2:D2"/>
    <mergeCell ref="A3:D3"/>
  </mergeCells>
  <hyperlinks>
    <hyperlink ref="A1" r:id="rId1" tooltip="Atvērt citā formātā" display="P8"/>
  </hyperlinks>
  <pageMargins left="0.7" right="0.7" top="0.75" bottom="0.75" header="0.3" footer="0.3"/>
  <pageSetup orientation="portrait" horizontalDpi="4294967295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49" workbookViewId="0">
      <selection activeCell="B59" sqref="B59"/>
    </sheetView>
  </sheetViews>
  <sheetFormatPr defaultRowHeight="12.75" x14ac:dyDescent="0.2"/>
  <cols>
    <col min="1" max="1" width="18.140625" style="16" customWidth="1"/>
    <col min="2" max="2" width="54.28515625" style="16" customWidth="1"/>
    <col min="3" max="4" width="13.140625" style="16" customWidth="1"/>
    <col min="5" max="16384" width="9.140625" style="16"/>
  </cols>
  <sheetData>
    <row r="1" spans="1:4" s="15" customFormat="1" ht="17.25" customHeight="1" x14ac:dyDescent="0.2">
      <c r="D1" s="15" t="s">
        <v>205</v>
      </c>
    </row>
    <row r="2" spans="1:4" s="15" customFormat="1" ht="17.25" customHeight="1" x14ac:dyDescent="0.2">
      <c r="A2" s="72" t="s">
        <v>204</v>
      </c>
      <c r="B2" s="72"/>
      <c r="C2" s="72"/>
      <c r="D2" s="72"/>
    </row>
    <row r="3" spans="1:4" s="15" customFormat="1" ht="17.25" customHeight="1" x14ac:dyDescent="0.2">
      <c r="A3" s="71"/>
      <c r="B3" s="71"/>
      <c r="C3" s="71"/>
      <c r="D3" s="71"/>
    </row>
    <row r="4" spans="1:4" ht="15" customHeight="1" x14ac:dyDescent="0.2">
      <c r="A4" s="68" t="s">
        <v>202</v>
      </c>
      <c r="B4" s="68"/>
      <c r="C4" s="68"/>
      <c r="D4" s="68"/>
    </row>
    <row r="5" spans="1:4" ht="15" x14ac:dyDescent="0.2">
      <c r="A5" s="10"/>
      <c r="B5" s="76" t="s">
        <v>167</v>
      </c>
      <c r="C5" s="10"/>
      <c r="D5" s="18"/>
    </row>
    <row r="6" spans="1:4" ht="13.5" customHeight="1" x14ac:dyDescent="0.2">
      <c r="A6" s="67" t="s">
        <v>0</v>
      </c>
      <c r="B6" s="67"/>
      <c r="C6" s="67"/>
      <c r="D6" s="67"/>
    </row>
    <row r="7" spans="1:4" ht="13.5" thickBot="1" x14ac:dyDescent="0.25">
      <c r="A7" s="1" t="s">
        <v>1</v>
      </c>
      <c r="B7" s="2" t="s">
        <v>165</v>
      </c>
    </row>
    <row r="8" spans="1:4" ht="13.5" thickBot="1" x14ac:dyDescent="0.25">
      <c r="A8" s="1" t="s">
        <v>2</v>
      </c>
      <c r="B8" s="3" t="s">
        <v>8</v>
      </c>
    </row>
    <row r="9" spans="1:4" ht="13.5" thickBot="1" x14ac:dyDescent="0.25">
      <c r="A9" s="1" t="s">
        <v>3</v>
      </c>
      <c r="B9" s="3" t="s">
        <v>162</v>
      </c>
    </row>
    <row r="10" spans="1:4" ht="13.5" thickBot="1" x14ac:dyDescent="0.25">
      <c r="A10" s="1" t="s">
        <v>201</v>
      </c>
      <c r="B10" s="3" t="s">
        <v>164</v>
      </c>
    </row>
    <row r="11" spans="1:4" ht="29.25" customHeight="1" x14ac:dyDescent="0.2">
      <c r="A11" s="69" t="s">
        <v>185</v>
      </c>
      <c r="B11" s="69"/>
      <c r="C11" s="69"/>
      <c r="D11" s="70"/>
    </row>
    <row r="12" spans="1:4" s="19" customFormat="1" ht="23.25" customHeight="1" x14ac:dyDescent="0.2">
      <c r="A12" s="6" t="s">
        <v>7</v>
      </c>
      <c r="B12" s="4" t="s">
        <v>4</v>
      </c>
      <c r="C12" s="7" t="s">
        <v>5</v>
      </c>
      <c r="D12" s="57" t="s">
        <v>6</v>
      </c>
    </row>
    <row r="13" spans="1:4" s="19" customFormat="1" x14ac:dyDescent="0.2">
      <c r="A13" s="6">
        <v>1</v>
      </c>
      <c r="B13" s="58" t="s">
        <v>138</v>
      </c>
      <c r="C13" s="47" t="s">
        <v>139</v>
      </c>
      <c r="D13" s="59">
        <v>6.4</v>
      </c>
    </row>
    <row r="14" spans="1:4" s="19" customFormat="1" x14ac:dyDescent="0.2">
      <c r="A14" s="6">
        <v>2</v>
      </c>
      <c r="B14" s="60" t="s">
        <v>140</v>
      </c>
      <c r="C14" s="61" t="s">
        <v>14</v>
      </c>
      <c r="D14" s="48">
        <v>3</v>
      </c>
    </row>
    <row r="15" spans="1:4" s="19" customFormat="1" ht="25.5" x14ac:dyDescent="0.2">
      <c r="A15" s="6">
        <v>3</v>
      </c>
      <c r="B15" s="60" t="s">
        <v>141</v>
      </c>
      <c r="C15" s="61" t="s">
        <v>82</v>
      </c>
      <c r="D15" s="48">
        <v>8.1999999999999993</v>
      </c>
    </row>
    <row r="16" spans="1:4" s="19" customFormat="1" x14ac:dyDescent="0.2">
      <c r="A16" s="6">
        <v>4</v>
      </c>
      <c r="B16" s="60" t="s">
        <v>142</v>
      </c>
      <c r="C16" s="61" t="s">
        <v>82</v>
      </c>
      <c r="D16" s="48">
        <v>12.4</v>
      </c>
    </row>
    <row r="17" spans="1:4" s="19" customFormat="1" ht="25.5" x14ac:dyDescent="0.2">
      <c r="A17" s="6"/>
      <c r="B17" s="62" t="s">
        <v>143</v>
      </c>
      <c r="C17" s="61" t="s">
        <v>82</v>
      </c>
      <c r="D17" s="48">
        <f>D16</f>
        <v>12.4</v>
      </c>
    </row>
    <row r="18" spans="1:4" s="19" customFormat="1" x14ac:dyDescent="0.2">
      <c r="A18" s="6">
        <v>5</v>
      </c>
      <c r="B18" s="60" t="s">
        <v>144</v>
      </c>
      <c r="C18" s="61" t="s">
        <v>82</v>
      </c>
      <c r="D18" s="48">
        <f>D15</f>
        <v>8.1999999999999993</v>
      </c>
    </row>
    <row r="19" spans="1:4" s="19" customFormat="1" ht="25.5" x14ac:dyDescent="0.2">
      <c r="A19" s="6"/>
      <c r="B19" s="62" t="s">
        <v>145</v>
      </c>
      <c r="C19" s="61" t="s">
        <v>82</v>
      </c>
      <c r="D19" s="48">
        <v>4</v>
      </c>
    </row>
    <row r="20" spans="1:4" s="19" customFormat="1" ht="25.5" x14ac:dyDescent="0.2">
      <c r="A20" s="6"/>
      <c r="B20" s="62" t="s">
        <v>146</v>
      </c>
      <c r="C20" s="61" t="s">
        <v>82</v>
      </c>
      <c r="D20" s="48">
        <v>4.0999999999999996</v>
      </c>
    </row>
    <row r="21" spans="1:4" s="19" customFormat="1" x14ac:dyDescent="0.2">
      <c r="A21" s="6">
        <v>6</v>
      </c>
      <c r="B21" s="60" t="s">
        <v>210</v>
      </c>
      <c r="C21" s="61" t="s">
        <v>11</v>
      </c>
      <c r="D21" s="48">
        <v>1</v>
      </c>
    </row>
    <row r="22" spans="1:4" s="19" customFormat="1" ht="38.25" x14ac:dyDescent="0.2">
      <c r="A22" s="6"/>
      <c r="B22" s="62" t="s">
        <v>150</v>
      </c>
      <c r="C22" s="61" t="s">
        <v>11</v>
      </c>
      <c r="D22" s="48">
        <v>1</v>
      </c>
    </row>
    <row r="23" spans="1:4" s="19" customFormat="1" x14ac:dyDescent="0.2">
      <c r="A23" s="6">
        <v>7</v>
      </c>
      <c r="B23" s="60" t="s">
        <v>147</v>
      </c>
      <c r="C23" s="61" t="s">
        <v>11</v>
      </c>
      <c r="D23" s="48">
        <v>2</v>
      </c>
    </row>
    <row r="24" spans="1:4" s="19" customFormat="1" ht="25.5" x14ac:dyDescent="0.2">
      <c r="A24" s="6"/>
      <c r="B24" s="62" t="s">
        <v>148</v>
      </c>
      <c r="C24" s="61" t="s">
        <v>11</v>
      </c>
      <c r="D24" s="48">
        <v>2</v>
      </c>
    </row>
    <row r="25" spans="1:4" s="19" customFormat="1" ht="38.25" x14ac:dyDescent="0.2">
      <c r="A25" s="6">
        <v>8</v>
      </c>
      <c r="B25" s="63" t="s">
        <v>193</v>
      </c>
      <c r="C25" s="26" t="s">
        <v>41</v>
      </c>
      <c r="D25" s="27">
        <v>10</v>
      </c>
    </row>
    <row r="26" spans="1:4" s="19" customFormat="1" ht="25.5" x14ac:dyDescent="0.2">
      <c r="A26" s="6"/>
      <c r="B26" s="28" t="s">
        <v>194</v>
      </c>
      <c r="C26" s="26" t="s">
        <v>11</v>
      </c>
      <c r="D26" s="27">
        <v>8</v>
      </c>
    </row>
    <row r="27" spans="1:4" s="19" customFormat="1" x14ac:dyDescent="0.2">
      <c r="A27" s="6"/>
      <c r="B27" s="45" t="s">
        <v>151</v>
      </c>
      <c r="C27" s="26" t="s">
        <v>11</v>
      </c>
      <c r="D27" s="27">
        <v>2</v>
      </c>
    </row>
    <row r="28" spans="1:4" s="19" customFormat="1" x14ac:dyDescent="0.2">
      <c r="A28" s="13">
        <v>9</v>
      </c>
      <c r="B28" s="64" t="s">
        <v>149</v>
      </c>
      <c r="C28" s="65" t="s">
        <v>41</v>
      </c>
      <c r="D28" s="27">
        <v>9.8000000000000007</v>
      </c>
    </row>
    <row r="29" spans="1:4" s="19" customFormat="1" x14ac:dyDescent="0.2">
      <c r="A29" s="13"/>
      <c r="B29" s="66" t="s">
        <v>195</v>
      </c>
      <c r="C29" s="65" t="s">
        <v>41</v>
      </c>
      <c r="D29" s="27">
        <v>9.8000000000000007</v>
      </c>
    </row>
    <row r="30" spans="1:4" s="19" customFormat="1" x14ac:dyDescent="0.2">
      <c r="A30" s="6">
        <v>10</v>
      </c>
      <c r="B30" s="20" t="s">
        <v>196</v>
      </c>
      <c r="C30" s="26" t="s">
        <v>11</v>
      </c>
      <c r="D30" s="27">
        <v>1</v>
      </c>
    </row>
    <row r="31" spans="1:4" s="19" customFormat="1" x14ac:dyDescent="0.2">
      <c r="A31" s="6">
        <v>11</v>
      </c>
      <c r="B31" s="50" t="s">
        <v>211</v>
      </c>
      <c r="C31" s="26" t="s">
        <v>41</v>
      </c>
      <c r="D31" s="27">
        <v>42</v>
      </c>
    </row>
    <row r="32" spans="1:4" s="19" customFormat="1" ht="25.5" x14ac:dyDescent="0.2">
      <c r="A32" s="6"/>
      <c r="B32" s="25" t="s">
        <v>197</v>
      </c>
      <c r="C32" s="26" t="s">
        <v>11</v>
      </c>
      <c r="D32" s="27">
        <v>1</v>
      </c>
    </row>
    <row r="33" spans="1:4" s="19" customFormat="1" ht="25.5" x14ac:dyDescent="0.2">
      <c r="A33" s="6">
        <v>12</v>
      </c>
      <c r="B33" s="25" t="s">
        <v>154</v>
      </c>
      <c r="C33" s="26" t="s">
        <v>11</v>
      </c>
      <c r="D33" s="27">
        <v>1</v>
      </c>
    </row>
    <row r="34" spans="1:4" s="19" customFormat="1" x14ac:dyDescent="0.2">
      <c r="A34" s="6"/>
      <c r="B34" s="46" t="s">
        <v>99</v>
      </c>
      <c r="C34" s="26" t="s">
        <v>78</v>
      </c>
      <c r="D34" s="27">
        <f>4*0.3*D32</f>
        <v>1.2</v>
      </c>
    </row>
    <row r="35" spans="1:4" s="19" customFormat="1" x14ac:dyDescent="0.2">
      <c r="A35" s="6"/>
      <c r="B35" s="46" t="s">
        <v>100</v>
      </c>
      <c r="C35" s="26" t="s">
        <v>11</v>
      </c>
      <c r="D35" s="27">
        <v>2</v>
      </c>
    </row>
    <row r="36" spans="1:4" s="19" customFormat="1" x14ac:dyDescent="0.2">
      <c r="A36" s="6"/>
      <c r="B36" s="45" t="s">
        <v>101</v>
      </c>
      <c r="C36" s="26" t="s">
        <v>11</v>
      </c>
      <c r="D36" s="27">
        <f>D32</f>
        <v>1</v>
      </c>
    </row>
    <row r="37" spans="1:4" s="19" customFormat="1" x14ac:dyDescent="0.2">
      <c r="A37" s="6"/>
      <c r="B37" s="45" t="s">
        <v>85</v>
      </c>
      <c r="C37" s="26" t="s">
        <v>11</v>
      </c>
      <c r="D37" s="27">
        <v>1</v>
      </c>
    </row>
    <row r="38" spans="1:4" s="19" customFormat="1" x14ac:dyDescent="0.2">
      <c r="A38" s="6">
        <v>13</v>
      </c>
      <c r="B38" s="51" t="s">
        <v>94</v>
      </c>
      <c r="C38" s="47" t="s">
        <v>82</v>
      </c>
      <c r="D38" s="48">
        <v>5.2</v>
      </c>
    </row>
    <row r="39" spans="1:4" s="19" customFormat="1" x14ac:dyDescent="0.2">
      <c r="A39" s="6"/>
      <c r="B39" s="49" t="s">
        <v>87</v>
      </c>
      <c r="C39" s="47" t="s">
        <v>78</v>
      </c>
      <c r="D39" s="48">
        <f>D36*0.25</f>
        <v>0.25</v>
      </c>
    </row>
    <row r="40" spans="1:4" s="19" customFormat="1" x14ac:dyDescent="0.2">
      <c r="A40" s="6"/>
      <c r="B40" s="46" t="s">
        <v>80</v>
      </c>
      <c r="C40" s="26" t="s">
        <v>78</v>
      </c>
      <c r="D40" s="27">
        <v>1.32</v>
      </c>
    </row>
    <row r="41" spans="1:4" s="19" customFormat="1" x14ac:dyDescent="0.2">
      <c r="A41" s="6"/>
      <c r="B41" s="49" t="s">
        <v>181</v>
      </c>
      <c r="C41" s="47" t="s">
        <v>78</v>
      </c>
      <c r="D41" s="48">
        <f>D38*0.25</f>
        <v>1.3</v>
      </c>
    </row>
    <row r="42" spans="1:4" s="19" customFormat="1" x14ac:dyDescent="0.2">
      <c r="A42" s="6"/>
      <c r="B42" s="49" t="s">
        <v>85</v>
      </c>
      <c r="C42" s="47" t="s">
        <v>11</v>
      </c>
      <c r="D42" s="48">
        <v>1</v>
      </c>
    </row>
    <row r="43" spans="1:4" s="19" customFormat="1" x14ac:dyDescent="0.2">
      <c r="A43" s="6">
        <v>14</v>
      </c>
      <c r="B43" s="52" t="s">
        <v>116</v>
      </c>
      <c r="C43" s="26" t="s">
        <v>11</v>
      </c>
      <c r="D43" s="27">
        <v>1</v>
      </c>
    </row>
    <row r="44" spans="1:4" s="19" customFormat="1" x14ac:dyDescent="0.2">
      <c r="A44" s="6">
        <v>15</v>
      </c>
      <c r="B44" s="25" t="s">
        <v>117</v>
      </c>
      <c r="C44" s="26" t="s">
        <v>11</v>
      </c>
      <c r="D44" s="27">
        <v>1</v>
      </c>
    </row>
    <row r="45" spans="1:4" s="19" customFormat="1" x14ac:dyDescent="0.2">
      <c r="A45" s="6"/>
      <c r="B45" s="28" t="s">
        <v>118</v>
      </c>
      <c r="C45" s="26" t="s">
        <v>11</v>
      </c>
      <c r="D45" s="27">
        <v>6</v>
      </c>
    </row>
    <row r="46" spans="1:4" s="19" customFormat="1" x14ac:dyDescent="0.2">
      <c r="A46" s="6"/>
      <c r="B46" s="28" t="s">
        <v>100</v>
      </c>
      <c r="C46" s="26" t="s">
        <v>11</v>
      </c>
      <c r="D46" s="27">
        <v>1</v>
      </c>
    </row>
    <row r="47" spans="1:4" s="19" customFormat="1" x14ac:dyDescent="0.2">
      <c r="A47" s="6"/>
      <c r="B47" s="28" t="s">
        <v>85</v>
      </c>
      <c r="C47" s="26" t="s">
        <v>11</v>
      </c>
      <c r="D47" s="27">
        <v>1</v>
      </c>
    </row>
    <row r="48" spans="1:4" s="19" customFormat="1" x14ac:dyDescent="0.2">
      <c r="A48" s="6">
        <v>16</v>
      </c>
      <c r="B48" s="25" t="s">
        <v>153</v>
      </c>
      <c r="C48" s="26" t="s">
        <v>11</v>
      </c>
      <c r="D48" s="27">
        <v>1</v>
      </c>
    </row>
    <row r="49" spans="1:4" s="19" customFormat="1" x14ac:dyDescent="0.2">
      <c r="A49" s="6"/>
      <c r="B49" s="28" t="s">
        <v>120</v>
      </c>
      <c r="C49" s="26" t="s">
        <v>11</v>
      </c>
      <c r="D49" s="27">
        <v>2</v>
      </c>
    </row>
    <row r="50" spans="1:4" s="19" customFormat="1" x14ac:dyDescent="0.2">
      <c r="A50" s="6"/>
      <c r="B50" s="28" t="s">
        <v>121</v>
      </c>
      <c r="C50" s="26" t="s">
        <v>11</v>
      </c>
      <c r="D50" s="27">
        <v>6</v>
      </c>
    </row>
    <row r="51" spans="1:4" s="19" customFormat="1" x14ac:dyDescent="0.2">
      <c r="A51" s="6"/>
      <c r="B51" s="28" t="s">
        <v>152</v>
      </c>
      <c r="C51" s="26" t="s">
        <v>11</v>
      </c>
      <c r="D51" s="27">
        <v>1</v>
      </c>
    </row>
    <row r="52" spans="1:4" s="19" customFormat="1" x14ac:dyDescent="0.2">
      <c r="A52" s="6"/>
      <c r="B52" s="28" t="s">
        <v>100</v>
      </c>
      <c r="C52" s="26" t="s">
        <v>11</v>
      </c>
      <c r="D52" s="27">
        <v>8</v>
      </c>
    </row>
    <row r="53" spans="1:4" s="19" customFormat="1" x14ac:dyDescent="0.2">
      <c r="A53" s="6"/>
      <c r="B53" s="28" t="s">
        <v>85</v>
      </c>
      <c r="C53" s="26" t="s">
        <v>11</v>
      </c>
      <c r="D53" s="27">
        <v>1</v>
      </c>
    </row>
    <row r="54" spans="1:4" s="19" customFormat="1" ht="23.25" customHeight="1" x14ac:dyDescent="0.2">
      <c r="A54" s="6">
        <v>17</v>
      </c>
      <c r="B54" s="25" t="s">
        <v>155</v>
      </c>
      <c r="C54" s="26" t="s">
        <v>11</v>
      </c>
      <c r="D54" s="27">
        <v>2</v>
      </c>
    </row>
    <row r="55" spans="1:4" s="19" customFormat="1" ht="23.25" customHeight="1" x14ac:dyDescent="0.2">
      <c r="A55" s="6"/>
      <c r="B55" s="28" t="s">
        <v>159</v>
      </c>
      <c r="C55" s="26" t="s">
        <v>11</v>
      </c>
      <c r="D55" s="27">
        <v>1</v>
      </c>
    </row>
    <row r="56" spans="1:4" s="19" customFormat="1" ht="23.25" customHeight="1" x14ac:dyDescent="0.2">
      <c r="A56" s="6"/>
      <c r="B56" s="28" t="s">
        <v>160</v>
      </c>
      <c r="C56" s="26" t="s">
        <v>11</v>
      </c>
      <c r="D56" s="27">
        <v>1</v>
      </c>
    </row>
    <row r="57" spans="1:4" s="19" customFormat="1" x14ac:dyDescent="0.2">
      <c r="A57" s="6"/>
      <c r="B57" s="28" t="s">
        <v>189</v>
      </c>
      <c r="C57" s="26" t="s">
        <v>29</v>
      </c>
      <c r="D57" s="27">
        <v>50</v>
      </c>
    </row>
    <row r="58" spans="1:4" s="19" customFormat="1" ht="25.5" x14ac:dyDescent="0.2">
      <c r="A58" s="6">
        <v>18</v>
      </c>
      <c r="B58" s="25" t="s">
        <v>19</v>
      </c>
      <c r="C58" s="26" t="s">
        <v>20</v>
      </c>
      <c r="D58" s="27">
        <v>4</v>
      </c>
    </row>
    <row r="59" spans="1:4" s="19" customFormat="1" x14ac:dyDescent="0.2">
      <c r="A59" s="6"/>
      <c r="B59" s="28" t="s">
        <v>213</v>
      </c>
      <c r="C59" s="26" t="s">
        <v>11</v>
      </c>
      <c r="D59" s="27">
        <v>0.1</v>
      </c>
    </row>
    <row r="60" spans="1:4" s="19" customFormat="1" x14ac:dyDescent="0.2">
      <c r="A60" s="6">
        <v>19</v>
      </c>
      <c r="B60" s="25" t="s">
        <v>21</v>
      </c>
      <c r="C60" s="26" t="s">
        <v>20</v>
      </c>
      <c r="D60" s="27">
        <v>4</v>
      </c>
    </row>
    <row r="61" spans="1:4" s="19" customFormat="1" x14ac:dyDescent="0.2">
      <c r="A61" s="6"/>
      <c r="B61" s="28" t="s">
        <v>22</v>
      </c>
      <c r="C61" s="26" t="s">
        <v>11</v>
      </c>
      <c r="D61" s="27">
        <v>1</v>
      </c>
    </row>
    <row r="62" spans="1:4" x14ac:dyDescent="0.2">
      <c r="A62" s="5"/>
      <c r="B62" s="5"/>
      <c r="C62" s="5"/>
      <c r="D62" s="5"/>
    </row>
  </sheetData>
  <mergeCells count="5">
    <mergeCell ref="A4:D4"/>
    <mergeCell ref="A6:D6"/>
    <mergeCell ref="A11:D11"/>
    <mergeCell ref="A2:D2"/>
    <mergeCell ref="A3:D3"/>
  </mergeCells>
  <hyperlinks>
    <hyperlink ref="A1" r:id="rId1" tooltip="Atvērt citā formātā" display="P8"/>
  </hyperlinks>
  <pageMargins left="0.7" right="0.7" top="0.75" bottom="0.75" header="0.3" footer="0.3"/>
  <pageSetup orientation="portrait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opLeftCell="A61" workbookViewId="0">
      <selection activeCell="B82" sqref="B82"/>
    </sheetView>
  </sheetViews>
  <sheetFormatPr defaultRowHeight="12.75" x14ac:dyDescent="0.2"/>
  <cols>
    <col min="1" max="1" width="18.140625" style="16" customWidth="1"/>
    <col min="2" max="2" width="54.42578125" style="16" customWidth="1"/>
    <col min="3" max="4" width="13.140625" style="16" customWidth="1"/>
    <col min="5" max="16384" width="9.140625" style="16"/>
  </cols>
  <sheetData>
    <row r="1" spans="1:4" s="15" customFormat="1" ht="17.25" customHeight="1" x14ac:dyDescent="0.2">
      <c r="D1" s="15" t="s">
        <v>205</v>
      </c>
    </row>
    <row r="2" spans="1:4" s="15" customFormat="1" ht="17.25" customHeight="1" x14ac:dyDescent="0.2">
      <c r="A2" s="72" t="s">
        <v>204</v>
      </c>
      <c r="B2" s="72"/>
      <c r="C2" s="72"/>
      <c r="D2" s="72"/>
    </row>
    <row r="3" spans="1:4" s="15" customFormat="1" ht="17.25" customHeight="1" x14ac:dyDescent="0.2">
      <c r="A3" s="71"/>
      <c r="B3" s="71"/>
      <c r="C3" s="71"/>
      <c r="D3" s="71"/>
    </row>
    <row r="4" spans="1:4" ht="15" customHeight="1" x14ac:dyDescent="0.2">
      <c r="A4" s="68" t="s">
        <v>202</v>
      </c>
      <c r="B4" s="68"/>
      <c r="C4" s="68"/>
      <c r="D4" s="68"/>
    </row>
    <row r="5" spans="1:4" ht="15" x14ac:dyDescent="0.2">
      <c r="A5" s="10"/>
      <c r="B5" s="76" t="s">
        <v>168</v>
      </c>
      <c r="C5" s="10"/>
      <c r="D5" s="18"/>
    </row>
    <row r="6" spans="1:4" ht="13.5" customHeight="1" x14ac:dyDescent="0.2">
      <c r="A6" s="67" t="s">
        <v>0</v>
      </c>
      <c r="B6" s="67"/>
      <c r="C6" s="67"/>
      <c r="D6" s="67"/>
    </row>
    <row r="7" spans="1:4" ht="13.5" thickBot="1" x14ac:dyDescent="0.25">
      <c r="A7" s="1" t="s">
        <v>1</v>
      </c>
      <c r="B7" s="2" t="s">
        <v>165</v>
      </c>
    </row>
    <row r="8" spans="1:4" ht="13.5" thickBot="1" x14ac:dyDescent="0.25">
      <c r="A8" s="1" t="s">
        <v>2</v>
      </c>
      <c r="B8" s="3" t="s">
        <v>8</v>
      </c>
    </row>
    <row r="9" spans="1:4" ht="13.5" thickBot="1" x14ac:dyDescent="0.25">
      <c r="A9" s="1" t="s">
        <v>3</v>
      </c>
      <c r="B9" s="3" t="s">
        <v>162</v>
      </c>
    </row>
    <row r="10" spans="1:4" ht="13.5" thickBot="1" x14ac:dyDescent="0.25">
      <c r="A10" s="1" t="s">
        <v>201</v>
      </c>
      <c r="B10" s="3" t="s">
        <v>164</v>
      </c>
    </row>
    <row r="11" spans="1:4" ht="28.5" customHeight="1" x14ac:dyDescent="0.2">
      <c r="A11" s="69" t="s">
        <v>184</v>
      </c>
      <c r="B11" s="69"/>
      <c r="C11" s="69"/>
      <c r="D11" s="70"/>
    </row>
    <row r="12" spans="1:4" s="19" customFormat="1" ht="23.25" customHeight="1" x14ac:dyDescent="0.2">
      <c r="A12" s="6" t="s">
        <v>7</v>
      </c>
      <c r="B12" s="4" t="s">
        <v>4</v>
      </c>
      <c r="C12" s="7" t="s">
        <v>5</v>
      </c>
      <c r="D12" s="57" t="s">
        <v>6</v>
      </c>
    </row>
    <row r="13" spans="1:4" s="19" customFormat="1" x14ac:dyDescent="0.2">
      <c r="A13" s="44">
        <v>1</v>
      </c>
      <c r="B13" s="42" t="s">
        <v>75</v>
      </c>
      <c r="C13" s="26" t="s">
        <v>41</v>
      </c>
      <c r="D13" s="56">
        <v>54.74</v>
      </c>
    </row>
    <row r="14" spans="1:4" s="19" customFormat="1" ht="25.5" x14ac:dyDescent="0.2">
      <c r="A14" s="44">
        <v>2</v>
      </c>
      <c r="B14" s="20" t="s">
        <v>207</v>
      </c>
      <c r="C14" s="26" t="s">
        <v>41</v>
      </c>
      <c r="D14" s="27">
        <v>14.7</v>
      </c>
    </row>
    <row r="15" spans="1:4" s="19" customFormat="1" x14ac:dyDescent="0.2">
      <c r="A15" s="44"/>
      <c r="B15" s="45" t="s">
        <v>77</v>
      </c>
      <c r="C15" s="26" t="s">
        <v>78</v>
      </c>
      <c r="D15" s="27">
        <f>D14*0.15</f>
        <v>2.2049999999999996</v>
      </c>
    </row>
    <row r="16" spans="1:4" s="19" customFormat="1" x14ac:dyDescent="0.2">
      <c r="A16" s="44"/>
      <c r="B16" s="45" t="s">
        <v>79</v>
      </c>
      <c r="C16" s="26" t="s">
        <v>78</v>
      </c>
      <c r="D16" s="27">
        <f>D14*2.8</f>
        <v>41.16</v>
      </c>
    </row>
    <row r="17" spans="1:4" s="19" customFormat="1" x14ac:dyDescent="0.2">
      <c r="A17" s="44"/>
      <c r="B17" s="46" t="s">
        <v>80</v>
      </c>
      <c r="C17" s="26" t="s">
        <v>78</v>
      </c>
      <c r="D17" s="27">
        <f>D14*1.6</f>
        <v>23.52</v>
      </c>
    </row>
    <row r="18" spans="1:4" s="19" customFormat="1" x14ac:dyDescent="0.2">
      <c r="A18" s="44"/>
      <c r="B18" s="46" t="s">
        <v>81</v>
      </c>
      <c r="C18" s="26" t="s">
        <v>82</v>
      </c>
      <c r="D18" s="27">
        <v>1</v>
      </c>
    </row>
    <row r="19" spans="1:4" s="19" customFormat="1" x14ac:dyDescent="0.2">
      <c r="A19" s="44"/>
      <c r="B19" s="46" t="s">
        <v>83</v>
      </c>
      <c r="C19" s="26" t="s">
        <v>82</v>
      </c>
      <c r="D19" s="27">
        <v>1.2</v>
      </c>
    </row>
    <row r="20" spans="1:4" s="19" customFormat="1" x14ac:dyDescent="0.2">
      <c r="A20" s="44"/>
      <c r="B20" s="46" t="s">
        <v>84</v>
      </c>
      <c r="C20" s="47" t="s">
        <v>41</v>
      </c>
      <c r="D20" s="48">
        <f>D14*1.2</f>
        <v>17.639999999999997</v>
      </c>
    </row>
    <row r="21" spans="1:4" s="19" customFormat="1" x14ac:dyDescent="0.2">
      <c r="A21" s="47"/>
      <c r="B21" s="49" t="s">
        <v>85</v>
      </c>
      <c r="C21" s="47" t="s">
        <v>11</v>
      </c>
      <c r="D21" s="48">
        <v>1</v>
      </c>
    </row>
    <row r="22" spans="1:4" s="19" customFormat="1" x14ac:dyDescent="0.2">
      <c r="A22" s="44">
        <v>3</v>
      </c>
      <c r="B22" s="50" t="s">
        <v>86</v>
      </c>
      <c r="C22" s="26" t="s">
        <v>41</v>
      </c>
      <c r="D22" s="27">
        <f>D14</f>
        <v>14.7</v>
      </c>
    </row>
    <row r="23" spans="1:4" s="19" customFormat="1" x14ac:dyDescent="0.2">
      <c r="A23" s="44"/>
      <c r="B23" s="45" t="s">
        <v>87</v>
      </c>
      <c r="C23" s="26" t="s">
        <v>78</v>
      </c>
      <c r="D23" s="27">
        <f>D22*0.15</f>
        <v>2.2049999999999996</v>
      </c>
    </row>
    <row r="24" spans="1:4" s="19" customFormat="1" x14ac:dyDescent="0.2">
      <c r="A24" s="26"/>
      <c r="B24" s="45" t="s">
        <v>88</v>
      </c>
      <c r="C24" s="26" t="s">
        <v>78</v>
      </c>
      <c r="D24" s="27">
        <f>D22*0.3</f>
        <v>4.4099999999999993</v>
      </c>
    </row>
    <row r="25" spans="1:4" s="19" customFormat="1" x14ac:dyDescent="0.2">
      <c r="A25" s="26"/>
      <c r="B25" s="45" t="s">
        <v>85</v>
      </c>
      <c r="C25" s="26" t="s">
        <v>11</v>
      </c>
      <c r="D25" s="27">
        <v>1</v>
      </c>
    </row>
    <row r="26" spans="1:4" s="19" customFormat="1" ht="25.5" x14ac:dyDescent="0.2">
      <c r="A26" s="26">
        <v>4</v>
      </c>
      <c r="B26" s="20" t="s">
        <v>212</v>
      </c>
      <c r="C26" s="26" t="s">
        <v>41</v>
      </c>
      <c r="D26" s="27">
        <v>40.04</v>
      </c>
    </row>
    <row r="27" spans="1:4" s="19" customFormat="1" x14ac:dyDescent="0.2">
      <c r="A27" s="26"/>
      <c r="B27" s="45" t="s">
        <v>77</v>
      </c>
      <c r="C27" s="26" t="s">
        <v>78</v>
      </c>
      <c r="D27" s="27">
        <f>D26*0.15</f>
        <v>6.0059999999999993</v>
      </c>
    </row>
    <row r="28" spans="1:4" s="19" customFormat="1" x14ac:dyDescent="0.2">
      <c r="A28" s="26"/>
      <c r="B28" s="45" t="s">
        <v>79</v>
      </c>
      <c r="C28" s="26" t="s">
        <v>78</v>
      </c>
      <c r="D28" s="27">
        <f>D26*2.8</f>
        <v>112.11199999999999</v>
      </c>
    </row>
    <row r="29" spans="1:4" s="19" customFormat="1" x14ac:dyDescent="0.2">
      <c r="A29" s="26"/>
      <c r="B29" s="46" t="s">
        <v>80</v>
      </c>
      <c r="C29" s="26" t="s">
        <v>78</v>
      </c>
      <c r="D29" s="27">
        <f>D26*1.6</f>
        <v>64.064000000000007</v>
      </c>
    </row>
    <row r="30" spans="1:4" s="19" customFormat="1" x14ac:dyDescent="0.2">
      <c r="A30" s="26"/>
      <c r="B30" s="46" t="s">
        <v>81</v>
      </c>
      <c r="C30" s="26" t="s">
        <v>82</v>
      </c>
      <c r="D30" s="27">
        <v>8.5</v>
      </c>
    </row>
    <row r="31" spans="1:4" s="19" customFormat="1" x14ac:dyDescent="0.2">
      <c r="A31" s="26"/>
      <c r="B31" s="46" t="s">
        <v>83</v>
      </c>
      <c r="C31" s="26" t="s">
        <v>82</v>
      </c>
      <c r="D31" s="27">
        <v>9</v>
      </c>
    </row>
    <row r="32" spans="1:4" s="19" customFormat="1" x14ac:dyDescent="0.2">
      <c r="A32" s="26"/>
      <c r="B32" s="45" t="s">
        <v>90</v>
      </c>
      <c r="C32" s="26" t="s">
        <v>41</v>
      </c>
      <c r="D32" s="27">
        <f>D26*1.2</f>
        <v>48.047999999999995</v>
      </c>
    </row>
    <row r="33" spans="1:4" s="19" customFormat="1" x14ac:dyDescent="0.2">
      <c r="A33" s="26"/>
      <c r="B33" s="45" t="s">
        <v>91</v>
      </c>
      <c r="C33" s="26" t="s">
        <v>78</v>
      </c>
      <c r="D33" s="27">
        <f>D26*0.2</f>
        <v>8.0080000000000009</v>
      </c>
    </row>
    <row r="34" spans="1:4" s="19" customFormat="1" x14ac:dyDescent="0.2">
      <c r="A34" s="26"/>
      <c r="B34" s="45" t="s">
        <v>85</v>
      </c>
      <c r="C34" s="26" t="s">
        <v>11</v>
      </c>
      <c r="D34" s="27">
        <v>1</v>
      </c>
    </row>
    <row r="35" spans="1:4" s="19" customFormat="1" x14ac:dyDescent="0.2">
      <c r="A35" s="26">
        <v>5</v>
      </c>
      <c r="B35" s="50" t="s">
        <v>92</v>
      </c>
      <c r="C35" s="26" t="s">
        <v>41</v>
      </c>
      <c r="D35" s="27">
        <f>D26</f>
        <v>40.04</v>
      </c>
    </row>
    <row r="36" spans="1:4" s="19" customFormat="1" x14ac:dyDescent="0.2">
      <c r="A36" s="26"/>
      <c r="B36" s="45" t="s">
        <v>87</v>
      </c>
      <c r="C36" s="26" t="s">
        <v>78</v>
      </c>
      <c r="D36" s="27">
        <f>D35*0.15</f>
        <v>6.0059999999999993</v>
      </c>
    </row>
    <row r="37" spans="1:4" s="19" customFormat="1" x14ac:dyDescent="0.2">
      <c r="A37" s="26"/>
      <c r="B37" s="45" t="s">
        <v>93</v>
      </c>
      <c r="C37" s="26" t="s">
        <v>78</v>
      </c>
      <c r="D37" s="27">
        <f>D35*0.3</f>
        <v>12.011999999999999</v>
      </c>
    </row>
    <row r="38" spans="1:4" s="19" customFormat="1" x14ac:dyDescent="0.2">
      <c r="A38" s="26"/>
      <c r="B38" s="45" t="s">
        <v>85</v>
      </c>
      <c r="C38" s="26" t="s">
        <v>11</v>
      </c>
      <c r="D38" s="27">
        <v>1</v>
      </c>
    </row>
    <row r="39" spans="1:4" s="19" customFormat="1" ht="25.5" x14ac:dyDescent="0.2">
      <c r="A39" s="6">
        <v>6</v>
      </c>
      <c r="B39" s="25" t="s">
        <v>197</v>
      </c>
      <c r="C39" s="26" t="s">
        <v>11</v>
      </c>
      <c r="D39" s="27">
        <v>1</v>
      </c>
    </row>
    <row r="40" spans="1:4" s="19" customFormat="1" ht="25.5" x14ac:dyDescent="0.2">
      <c r="A40" s="6">
        <v>7</v>
      </c>
      <c r="B40" s="25" t="s">
        <v>154</v>
      </c>
      <c r="C40" s="26" t="s">
        <v>11</v>
      </c>
      <c r="D40" s="27">
        <v>1</v>
      </c>
    </row>
    <row r="41" spans="1:4" s="19" customFormat="1" x14ac:dyDescent="0.2">
      <c r="A41" s="6"/>
      <c r="B41" s="46" t="s">
        <v>99</v>
      </c>
      <c r="C41" s="26" t="s">
        <v>78</v>
      </c>
      <c r="D41" s="27">
        <v>2.85</v>
      </c>
    </row>
    <row r="42" spans="1:4" s="19" customFormat="1" x14ac:dyDescent="0.2">
      <c r="A42" s="6"/>
      <c r="B42" s="46" t="s">
        <v>100</v>
      </c>
      <c r="C42" s="26" t="s">
        <v>11</v>
      </c>
      <c r="D42" s="27">
        <v>2</v>
      </c>
    </row>
    <row r="43" spans="1:4" s="19" customFormat="1" x14ac:dyDescent="0.2">
      <c r="A43" s="6"/>
      <c r="B43" s="45" t="s">
        <v>101</v>
      </c>
      <c r="C43" s="26" t="s">
        <v>11</v>
      </c>
      <c r="D43" s="27">
        <f>D39</f>
        <v>1</v>
      </c>
    </row>
    <row r="44" spans="1:4" s="19" customFormat="1" x14ac:dyDescent="0.2">
      <c r="A44" s="6"/>
      <c r="B44" s="45" t="s">
        <v>85</v>
      </c>
      <c r="C44" s="26" t="s">
        <v>11</v>
      </c>
      <c r="D44" s="27">
        <v>1</v>
      </c>
    </row>
    <row r="45" spans="1:4" s="19" customFormat="1" x14ac:dyDescent="0.2">
      <c r="A45" s="6">
        <v>8</v>
      </c>
      <c r="B45" s="51" t="s">
        <v>94</v>
      </c>
      <c r="C45" s="47" t="s">
        <v>82</v>
      </c>
      <c r="D45" s="48">
        <v>11.4</v>
      </c>
    </row>
    <row r="46" spans="1:4" s="19" customFormat="1" x14ac:dyDescent="0.2">
      <c r="A46" s="6"/>
      <c r="B46" s="49" t="s">
        <v>87</v>
      </c>
      <c r="C46" s="47" t="s">
        <v>78</v>
      </c>
      <c r="D46" s="48">
        <v>2.85</v>
      </c>
    </row>
    <row r="47" spans="1:4" s="19" customFormat="1" x14ac:dyDescent="0.2">
      <c r="A47" s="6"/>
      <c r="B47" s="46" t="s">
        <v>80</v>
      </c>
      <c r="C47" s="26" t="s">
        <v>78</v>
      </c>
      <c r="D47" s="27">
        <v>1.32</v>
      </c>
    </row>
    <row r="48" spans="1:4" s="19" customFormat="1" x14ac:dyDescent="0.2">
      <c r="A48" s="6"/>
      <c r="B48" s="49" t="s">
        <v>181</v>
      </c>
      <c r="C48" s="47" t="s">
        <v>78</v>
      </c>
      <c r="D48" s="48">
        <f>D45*0.25</f>
        <v>2.85</v>
      </c>
    </row>
    <row r="49" spans="1:4" s="19" customFormat="1" x14ac:dyDescent="0.2">
      <c r="A49" s="6"/>
      <c r="B49" s="49" t="s">
        <v>85</v>
      </c>
      <c r="C49" s="47" t="s">
        <v>11</v>
      </c>
      <c r="D49" s="48">
        <v>1</v>
      </c>
    </row>
    <row r="50" spans="1:4" s="19" customFormat="1" x14ac:dyDescent="0.2">
      <c r="A50" s="26">
        <v>9</v>
      </c>
      <c r="B50" s="25" t="s">
        <v>102</v>
      </c>
      <c r="C50" s="26" t="s">
        <v>41</v>
      </c>
      <c r="D50" s="27">
        <v>14.7</v>
      </c>
    </row>
    <row r="51" spans="1:4" s="19" customFormat="1" x14ac:dyDescent="0.2">
      <c r="A51" s="26"/>
      <c r="B51" s="25" t="s">
        <v>103</v>
      </c>
      <c r="C51" s="26" t="s">
        <v>41</v>
      </c>
      <c r="D51" s="27">
        <f>D50</f>
        <v>14.7</v>
      </c>
    </row>
    <row r="52" spans="1:4" s="19" customFormat="1" x14ac:dyDescent="0.2">
      <c r="A52" s="26">
        <v>10</v>
      </c>
      <c r="B52" s="25" t="s">
        <v>104</v>
      </c>
      <c r="C52" s="26" t="s">
        <v>41</v>
      </c>
      <c r="D52" s="27">
        <f>D50</f>
        <v>14.7</v>
      </c>
    </row>
    <row r="53" spans="1:4" s="19" customFormat="1" x14ac:dyDescent="0.2">
      <c r="A53" s="26"/>
      <c r="B53" s="28" t="s">
        <v>105</v>
      </c>
      <c r="C53" s="26" t="s">
        <v>106</v>
      </c>
      <c r="D53" s="27">
        <v>0.06</v>
      </c>
    </row>
    <row r="54" spans="1:4" s="19" customFormat="1" x14ac:dyDescent="0.2">
      <c r="A54" s="26"/>
      <c r="B54" s="28" t="s">
        <v>107</v>
      </c>
      <c r="C54" s="26" t="s">
        <v>41</v>
      </c>
      <c r="D54" s="27">
        <f>D52*1.2</f>
        <v>17.639999999999997</v>
      </c>
    </row>
    <row r="55" spans="1:4" s="19" customFormat="1" x14ac:dyDescent="0.2">
      <c r="A55" s="26"/>
      <c r="B55" s="28" t="s">
        <v>100</v>
      </c>
      <c r="C55" s="26" t="s">
        <v>11</v>
      </c>
      <c r="D55" s="27">
        <v>1</v>
      </c>
    </row>
    <row r="56" spans="1:4" s="19" customFormat="1" x14ac:dyDescent="0.2">
      <c r="A56" s="26"/>
      <c r="B56" s="45" t="s">
        <v>85</v>
      </c>
      <c r="C56" s="26" t="s">
        <v>11</v>
      </c>
      <c r="D56" s="27">
        <v>1</v>
      </c>
    </row>
    <row r="57" spans="1:4" s="19" customFormat="1" x14ac:dyDescent="0.2">
      <c r="A57" s="26">
        <v>11</v>
      </c>
      <c r="B57" s="25" t="s">
        <v>108</v>
      </c>
      <c r="C57" s="26" t="s">
        <v>41</v>
      </c>
      <c r="D57" s="27">
        <f>D50</f>
        <v>14.7</v>
      </c>
    </row>
    <row r="58" spans="1:4" s="19" customFormat="1" x14ac:dyDescent="0.2">
      <c r="A58" s="26"/>
      <c r="B58" s="28" t="s">
        <v>109</v>
      </c>
      <c r="C58" s="26" t="s">
        <v>110</v>
      </c>
      <c r="D58" s="27">
        <f>D57*0.2</f>
        <v>2.94</v>
      </c>
    </row>
    <row r="59" spans="1:4" s="19" customFormat="1" x14ac:dyDescent="0.2">
      <c r="A59" s="26"/>
      <c r="B59" s="28" t="s">
        <v>111</v>
      </c>
      <c r="C59" s="26" t="s">
        <v>110</v>
      </c>
      <c r="D59" s="27">
        <f>D57*0.8</f>
        <v>11.76</v>
      </c>
    </row>
    <row r="60" spans="1:4" s="19" customFormat="1" x14ac:dyDescent="0.2">
      <c r="A60" s="26"/>
      <c r="B60" s="28" t="s">
        <v>112</v>
      </c>
      <c r="C60" s="26" t="s">
        <v>11</v>
      </c>
      <c r="D60" s="27">
        <v>1</v>
      </c>
    </row>
    <row r="61" spans="1:4" s="19" customFormat="1" x14ac:dyDescent="0.2">
      <c r="A61" s="26"/>
      <c r="B61" s="28" t="s">
        <v>113</v>
      </c>
      <c r="C61" s="26" t="s">
        <v>41</v>
      </c>
      <c r="D61" s="27">
        <f>D57*1.2</f>
        <v>17.639999999999997</v>
      </c>
    </row>
    <row r="62" spans="1:4" s="19" customFormat="1" x14ac:dyDescent="0.2">
      <c r="A62" s="26">
        <v>12</v>
      </c>
      <c r="B62" s="25" t="s">
        <v>114</v>
      </c>
      <c r="C62" s="26" t="s">
        <v>82</v>
      </c>
      <c r="D62" s="27">
        <v>14.3</v>
      </c>
    </row>
    <row r="63" spans="1:4" s="19" customFormat="1" x14ac:dyDescent="0.2">
      <c r="A63" s="26"/>
      <c r="B63" s="28" t="s">
        <v>115</v>
      </c>
      <c r="C63" s="26" t="s">
        <v>82</v>
      </c>
      <c r="D63" s="27">
        <f>D62*1.1</f>
        <v>15.730000000000002</v>
      </c>
    </row>
    <row r="64" spans="1:4" s="19" customFormat="1" x14ac:dyDescent="0.2">
      <c r="A64" s="26"/>
      <c r="B64" s="28" t="s">
        <v>100</v>
      </c>
      <c r="C64" s="26" t="s">
        <v>11</v>
      </c>
      <c r="D64" s="27">
        <v>1</v>
      </c>
    </row>
    <row r="65" spans="1:4" s="19" customFormat="1" x14ac:dyDescent="0.2">
      <c r="A65" s="26"/>
      <c r="B65" s="28" t="s">
        <v>85</v>
      </c>
      <c r="C65" s="26" t="s">
        <v>11</v>
      </c>
      <c r="D65" s="27">
        <v>1</v>
      </c>
    </row>
    <row r="66" spans="1:4" s="19" customFormat="1" x14ac:dyDescent="0.2">
      <c r="A66" s="26">
        <v>13</v>
      </c>
      <c r="B66" s="52" t="s">
        <v>116</v>
      </c>
      <c r="C66" s="26" t="s">
        <v>11</v>
      </c>
      <c r="D66" s="27">
        <v>1</v>
      </c>
    </row>
    <row r="67" spans="1:4" s="19" customFormat="1" x14ac:dyDescent="0.2">
      <c r="A67" s="26">
        <v>14</v>
      </c>
      <c r="B67" s="25" t="s">
        <v>117</v>
      </c>
      <c r="C67" s="26" t="s">
        <v>11</v>
      </c>
      <c r="D67" s="27">
        <v>1</v>
      </c>
    </row>
    <row r="68" spans="1:4" s="19" customFormat="1" x14ac:dyDescent="0.2">
      <c r="A68" s="26"/>
      <c r="B68" s="28" t="s">
        <v>118</v>
      </c>
      <c r="C68" s="26" t="s">
        <v>11</v>
      </c>
      <c r="D68" s="27">
        <v>2</v>
      </c>
    </row>
    <row r="69" spans="1:4" s="19" customFormat="1" x14ac:dyDescent="0.2">
      <c r="A69" s="26"/>
      <c r="B69" s="28" t="s">
        <v>100</v>
      </c>
      <c r="C69" s="26" t="s">
        <v>11</v>
      </c>
      <c r="D69" s="27">
        <v>1</v>
      </c>
    </row>
    <row r="70" spans="1:4" s="19" customFormat="1" x14ac:dyDescent="0.2">
      <c r="A70" s="26"/>
      <c r="B70" s="28" t="s">
        <v>85</v>
      </c>
      <c r="C70" s="26" t="s">
        <v>11</v>
      </c>
      <c r="D70" s="27">
        <v>1</v>
      </c>
    </row>
    <row r="71" spans="1:4" s="19" customFormat="1" x14ac:dyDescent="0.2">
      <c r="A71" s="26">
        <v>15</v>
      </c>
      <c r="B71" s="25" t="s">
        <v>119</v>
      </c>
      <c r="C71" s="26" t="s">
        <v>11</v>
      </c>
      <c r="D71" s="27">
        <v>1</v>
      </c>
    </row>
    <row r="72" spans="1:4" s="19" customFormat="1" x14ac:dyDescent="0.2">
      <c r="A72" s="26"/>
      <c r="B72" s="28" t="s">
        <v>120</v>
      </c>
      <c r="C72" s="26" t="s">
        <v>11</v>
      </c>
      <c r="D72" s="27">
        <v>2</v>
      </c>
    </row>
    <row r="73" spans="1:4" s="19" customFormat="1" x14ac:dyDescent="0.2">
      <c r="A73" s="26"/>
      <c r="B73" s="28" t="s">
        <v>121</v>
      </c>
      <c r="C73" s="26" t="s">
        <v>11</v>
      </c>
      <c r="D73" s="27">
        <v>8</v>
      </c>
    </row>
    <row r="74" spans="1:4" s="19" customFormat="1" x14ac:dyDescent="0.2">
      <c r="A74" s="26"/>
      <c r="B74" s="28" t="s">
        <v>100</v>
      </c>
      <c r="C74" s="26" t="s">
        <v>11</v>
      </c>
      <c r="D74" s="27">
        <v>8</v>
      </c>
    </row>
    <row r="75" spans="1:4" s="19" customFormat="1" x14ac:dyDescent="0.2">
      <c r="A75" s="26"/>
      <c r="B75" s="28" t="s">
        <v>85</v>
      </c>
      <c r="C75" s="26" t="s">
        <v>11</v>
      </c>
      <c r="D75" s="27">
        <v>1</v>
      </c>
    </row>
    <row r="76" spans="1:4" s="19" customFormat="1" ht="23.25" customHeight="1" x14ac:dyDescent="0.2">
      <c r="A76" s="6">
        <v>16</v>
      </c>
      <c r="B76" s="25" t="s">
        <v>155</v>
      </c>
      <c r="C76" s="26" t="s">
        <v>11</v>
      </c>
      <c r="D76" s="27">
        <v>2</v>
      </c>
    </row>
    <row r="77" spans="1:4" s="19" customFormat="1" ht="23.25" customHeight="1" x14ac:dyDescent="0.2">
      <c r="A77" s="6"/>
      <c r="B77" s="28" t="s">
        <v>161</v>
      </c>
      <c r="C77" s="26" t="s">
        <v>11</v>
      </c>
      <c r="D77" s="27">
        <v>1</v>
      </c>
    </row>
    <row r="78" spans="1:4" s="19" customFormat="1" ht="23.25" customHeight="1" x14ac:dyDescent="0.2">
      <c r="A78" s="6"/>
      <c r="B78" s="28" t="s">
        <v>157</v>
      </c>
      <c r="C78" s="26" t="s">
        <v>11</v>
      </c>
      <c r="D78" s="27">
        <v>2</v>
      </c>
    </row>
    <row r="79" spans="1:4" s="19" customFormat="1" ht="23.25" customHeight="1" x14ac:dyDescent="0.2">
      <c r="A79" s="6"/>
      <c r="B79" s="28" t="s">
        <v>160</v>
      </c>
      <c r="C79" s="26" t="s">
        <v>11</v>
      </c>
      <c r="D79" s="27">
        <v>1</v>
      </c>
    </row>
    <row r="80" spans="1:4" s="19" customFormat="1" x14ac:dyDescent="0.2">
      <c r="A80" s="6"/>
      <c r="B80" s="28" t="s">
        <v>189</v>
      </c>
      <c r="C80" s="26" t="s">
        <v>29</v>
      </c>
      <c r="D80" s="27">
        <v>50</v>
      </c>
    </row>
    <row r="81" spans="1:4" s="19" customFormat="1" ht="25.5" x14ac:dyDescent="0.2">
      <c r="A81" s="26">
        <v>17</v>
      </c>
      <c r="B81" s="25" t="s">
        <v>19</v>
      </c>
      <c r="C81" s="26" t="s">
        <v>20</v>
      </c>
      <c r="D81" s="27">
        <v>4</v>
      </c>
    </row>
    <row r="82" spans="1:4" s="19" customFormat="1" x14ac:dyDescent="0.2">
      <c r="A82" s="26"/>
      <c r="B82" s="28" t="s">
        <v>213</v>
      </c>
      <c r="C82" s="26" t="s">
        <v>11</v>
      </c>
      <c r="D82" s="27">
        <v>0.1</v>
      </c>
    </row>
    <row r="83" spans="1:4" s="19" customFormat="1" x14ac:dyDescent="0.2">
      <c r="A83" s="26">
        <v>18</v>
      </c>
      <c r="B83" s="25" t="s">
        <v>21</v>
      </c>
      <c r="C83" s="26" t="s">
        <v>20</v>
      </c>
      <c r="D83" s="27">
        <v>4</v>
      </c>
    </row>
    <row r="84" spans="1:4" s="19" customFormat="1" x14ac:dyDescent="0.2">
      <c r="A84" s="6"/>
      <c r="B84" s="28" t="s">
        <v>22</v>
      </c>
      <c r="C84" s="26" t="s">
        <v>11</v>
      </c>
      <c r="D84" s="27">
        <v>1</v>
      </c>
    </row>
    <row r="85" spans="1:4" x14ac:dyDescent="0.2">
      <c r="A85" s="5"/>
      <c r="B85" s="5"/>
      <c r="C85" s="5"/>
      <c r="D85" s="5"/>
    </row>
  </sheetData>
  <mergeCells count="5">
    <mergeCell ref="A4:D4"/>
    <mergeCell ref="A6:D6"/>
    <mergeCell ref="A11:D1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3" workbookViewId="0">
      <selection activeCell="B33" sqref="B33"/>
    </sheetView>
  </sheetViews>
  <sheetFormatPr defaultRowHeight="15" x14ac:dyDescent="0.25"/>
  <cols>
    <col min="1" max="1" width="18.140625" customWidth="1"/>
    <col min="2" max="2" width="54.5703125" customWidth="1"/>
    <col min="3" max="4" width="13.140625" customWidth="1"/>
  </cols>
  <sheetData>
    <row r="1" spans="1:4" s="15" customFormat="1" ht="17.25" customHeight="1" x14ac:dyDescent="0.2">
      <c r="D1" s="15" t="s">
        <v>205</v>
      </c>
    </row>
    <row r="2" spans="1:4" s="9" customFormat="1" ht="17.25" customHeight="1" x14ac:dyDescent="0.25">
      <c r="A2" s="72" t="s">
        <v>204</v>
      </c>
      <c r="B2" s="72"/>
      <c r="C2" s="72"/>
      <c r="D2" s="72"/>
    </row>
    <row r="3" spans="1:4" s="9" customFormat="1" ht="17.25" customHeight="1" x14ac:dyDescent="0.25">
      <c r="A3" s="71"/>
      <c r="B3" s="71"/>
      <c r="C3" s="71"/>
      <c r="D3" s="71"/>
    </row>
    <row r="4" spans="1:4" ht="15" customHeight="1" x14ac:dyDescent="0.25">
      <c r="A4" s="68" t="s">
        <v>202</v>
      </c>
      <c r="B4" s="68"/>
      <c r="C4" s="68"/>
      <c r="D4" s="68"/>
    </row>
    <row r="5" spans="1:4" x14ac:dyDescent="0.25">
      <c r="A5" s="77" t="s">
        <v>200</v>
      </c>
      <c r="B5" s="77"/>
      <c r="C5" s="77"/>
      <c r="D5" s="77"/>
    </row>
    <row r="6" spans="1:4" ht="13.5" customHeight="1" x14ac:dyDescent="0.25">
      <c r="A6" s="67" t="s">
        <v>0</v>
      </c>
      <c r="B6" s="67"/>
      <c r="C6" s="67"/>
      <c r="D6" s="67"/>
    </row>
    <row r="7" spans="1:4" ht="15.75" thickBot="1" x14ac:dyDescent="0.3">
      <c r="A7" s="1" t="s">
        <v>1</v>
      </c>
      <c r="B7" s="14" t="s">
        <v>165</v>
      </c>
      <c r="C7" s="16"/>
      <c r="D7" s="16"/>
    </row>
    <row r="8" spans="1:4" ht="15.75" thickBot="1" x14ac:dyDescent="0.3">
      <c r="A8" s="1" t="s">
        <v>2</v>
      </c>
      <c r="B8" s="3" t="s">
        <v>8</v>
      </c>
      <c r="C8" s="16"/>
      <c r="D8" s="16"/>
    </row>
    <row r="9" spans="1:4" ht="15.75" thickBot="1" x14ac:dyDescent="0.3">
      <c r="A9" s="1" t="s">
        <v>3</v>
      </c>
      <c r="B9" s="3" t="s">
        <v>162</v>
      </c>
      <c r="C9" s="16"/>
      <c r="D9" s="16"/>
    </row>
    <row r="10" spans="1:4" ht="15.75" thickBot="1" x14ac:dyDescent="0.3">
      <c r="A10" s="1" t="s">
        <v>201</v>
      </c>
      <c r="B10" s="3" t="s">
        <v>164</v>
      </c>
      <c r="C10" s="16"/>
      <c r="D10" s="16"/>
    </row>
    <row r="11" spans="1:4" ht="28.5" customHeight="1" x14ac:dyDescent="0.25">
      <c r="A11" s="69" t="s">
        <v>183</v>
      </c>
      <c r="B11" s="69"/>
      <c r="C11" s="69"/>
      <c r="D11" s="70"/>
    </row>
    <row r="12" spans="1:4" s="8" customFormat="1" ht="23.25" customHeight="1" x14ac:dyDescent="0.25">
      <c r="A12" s="6" t="s">
        <v>7</v>
      </c>
      <c r="B12" s="12" t="s">
        <v>4</v>
      </c>
      <c r="C12" s="7" t="s">
        <v>5</v>
      </c>
      <c r="D12" s="57" t="s">
        <v>6</v>
      </c>
    </row>
    <row r="13" spans="1:4" s="8" customFormat="1" x14ac:dyDescent="0.25">
      <c r="A13" s="6">
        <v>1</v>
      </c>
      <c r="B13" s="20" t="s">
        <v>23</v>
      </c>
      <c r="C13" s="21" t="s">
        <v>11</v>
      </c>
      <c r="D13" s="21">
        <v>1</v>
      </c>
    </row>
    <row r="14" spans="1:4" s="8" customFormat="1" ht="29.25" customHeight="1" x14ac:dyDescent="0.25">
      <c r="A14" s="6">
        <v>2</v>
      </c>
      <c r="B14" s="22" t="s">
        <v>198</v>
      </c>
      <c r="C14" s="23" t="s">
        <v>14</v>
      </c>
      <c r="D14" s="23">
        <v>5</v>
      </c>
    </row>
    <row r="15" spans="1:4" s="8" customFormat="1" x14ac:dyDescent="0.25">
      <c r="A15" s="6">
        <v>3</v>
      </c>
      <c r="B15" s="22" t="s">
        <v>60</v>
      </c>
      <c r="C15" s="23" t="s">
        <v>14</v>
      </c>
      <c r="D15" s="23">
        <v>5</v>
      </c>
    </row>
    <row r="16" spans="1:4" s="8" customFormat="1" x14ac:dyDescent="0.25">
      <c r="A16" s="6">
        <v>4</v>
      </c>
      <c r="B16" s="22" t="s">
        <v>61</v>
      </c>
      <c r="C16" s="23" t="s">
        <v>29</v>
      </c>
      <c r="D16" s="23">
        <v>33</v>
      </c>
    </row>
    <row r="17" spans="1:4" s="8" customFormat="1" x14ac:dyDescent="0.25">
      <c r="A17" s="6">
        <v>5</v>
      </c>
      <c r="B17" s="22" t="s">
        <v>49</v>
      </c>
      <c r="C17" s="23" t="s">
        <v>29</v>
      </c>
      <c r="D17" s="23">
        <v>6</v>
      </c>
    </row>
    <row r="18" spans="1:4" s="8" customFormat="1" x14ac:dyDescent="0.25">
      <c r="A18" s="6">
        <v>6</v>
      </c>
      <c r="B18" s="22" t="s">
        <v>48</v>
      </c>
      <c r="C18" s="23" t="s">
        <v>29</v>
      </c>
      <c r="D18" s="23">
        <v>15</v>
      </c>
    </row>
    <row r="19" spans="1:4" s="8" customFormat="1" x14ac:dyDescent="0.25">
      <c r="A19" s="6">
        <v>7</v>
      </c>
      <c r="B19" s="22" t="s">
        <v>62</v>
      </c>
      <c r="C19" s="23" t="s">
        <v>14</v>
      </c>
      <c r="D19" s="23">
        <v>25</v>
      </c>
    </row>
    <row r="20" spans="1:4" s="8" customFormat="1" x14ac:dyDescent="0.25">
      <c r="A20" s="6">
        <v>8</v>
      </c>
      <c r="B20" s="22" t="s">
        <v>34</v>
      </c>
      <c r="C20" s="23" t="s">
        <v>14</v>
      </c>
      <c r="D20" s="23">
        <v>1</v>
      </c>
    </row>
    <row r="21" spans="1:4" s="8" customFormat="1" x14ac:dyDescent="0.25">
      <c r="A21" s="6">
        <v>9</v>
      </c>
      <c r="B21" s="22" t="s">
        <v>63</v>
      </c>
      <c r="C21" s="23" t="s">
        <v>14</v>
      </c>
      <c r="D21" s="23">
        <v>1</v>
      </c>
    </row>
    <row r="22" spans="1:4" s="8" customFormat="1" x14ac:dyDescent="0.25">
      <c r="A22" s="6">
        <v>10</v>
      </c>
      <c r="B22" s="22" t="s">
        <v>64</v>
      </c>
      <c r="C22" s="23" t="s">
        <v>14</v>
      </c>
      <c r="D22" s="23">
        <v>4</v>
      </c>
    </row>
    <row r="23" spans="1:4" s="8" customFormat="1" x14ac:dyDescent="0.25">
      <c r="A23" s="6">
        <v>11</v>
      </c>
      <c r="B23" s="22" t="s">
        <v>65</v>
      </c>
      <c r="C23" s="23" t="s">
        <v>14</v>
      </c>
      <c r="D23" s="23">
        <v>1</v>
      </c>
    </row>
    <row r="24" spans="1:4" s="8" customFormat="1" x14ac:dyDescent="0.25">
      <c r="A24" s="6">
        <v>12</v>
      </c>
      <c r="B24" s="22" t="s">
        <v>66</v>
      </c>
      <c r="C24" s="23" t="s">
        <v>14</v>
      </c>
      <c r="D24" s="23">
        <v>2</v>
      </c>
    </row>
    <row r="25" spans="1:4" s="8" customFormat="1" x14ac:dyDescent="0.25">
      <c r="A25" s="6">
        <v>13</v>
      </c>
      <c r="B25" s="22" t="s">
        <v>67</v>
      </c>
      <c r="C25" s="23" t="s">
        <v>14</v>
      </c>
      <c r="D25" s="23">
        <v>1</v>
      </c>
    </row>
    <row r="26" spans="1:4" s="8" customFormat="1" x14ac:dyDescent="0.25">
      <c r="A26" s="6">
        <v>14</v>
      </c>
      <c r="B26" s="22" t="s">
        <v>68</v>
      </c>
      <c r="C26" s="23" t="s">
        <v>14</v>
      </c>
      <c r="D26" s="23">
        <v>5</v>
      </c>
    </row>
    <row r="27" spans="1:4" s="8" customFormat="1" x14ac:dyDescent="0.25">
      <c r="A27" s="6">
        <v>15</v>
      </c>
      <c r="B27" s="22" t="s">
        <v>69</v>
      </c>
      <c r="C27" s="23" t="s">
        <v>14</v>
      </c>
      <c r="D27" s="23">
        <v>8</v>
      </c>
    </row>
    <row r="28" spans="1:4" s="8" customFormat="1" x14ac:dyDescent="0.25">
      <c r="A28" s="6">
        <v>16</v>
      </c>
      <c r="B28" s="22" t="s">
        <v>70</v>
      </c>
      <c r="C28" s="23" t="s">
        <v>71</v>
      </c>
      <c r="D28" s="23">
        <v>2</v>
      </c>
    </row>
    <row r="29" spans="1:4" s="8" customFormat="1" ht="25.5" x14ac:dyDescent="0.25">
      <c r="A29" s="6">
        <v>17</v>
      </c>
      <c r="B29" s="22" t="s">
        <v>72</v>
      </c>
      <c r="C29" s="23" t="s">
        <v>11</v>
      </c>
      <c r="D29" s="23">
        <v>1</v>
      </c>
    </row>
    <row r="30" spans="1:4" s="8" customFormat="1" x14ac:dyDescent="0.25">
      <c r="A30" s="6">
        <v>18</v>
      </c>
      <c r="B30" s="22" t="s">
        <v>73</v>
      </c>
      <c r="C30" s="23" t="s">
        <v>74</v>
      </c>
      <c r="D30" s="23">
        <v>5</v>
      </c>
    </row>
    <row r="31" spans="1:4" s="8" customFormat="1" ht="38.25" x14ac:dyDescent="0.25">
      <c r="A31" s="6">
        <v>19</v>
      </c>
      <c r="B31" s="22" t="s">
        <v>180</v>
      </c>
      <c r="C31" s="23" t="s">
        <v>41</v>
      </c>
      <c r="D31" s="23">
        <v>8</v>
      </c>
    </row>
    <row r="32" spans="1:4" s="8" customFormat="1" ht="26.25" x14ac:dyDescent="0.25">
      <c r="A32" s="6">
        <v>20</v>
      </c>
      <c r="B32" s="25" t="s">
        <v>19</v>
      </c>
      <c r="C32" s="26" t="s">
        <v>20</v>
      </c>
      <c r="D32" s="27">
        <v>8</v>
      </c>
    </row>
    <row r="33" spans="1:4" s="8" customFormat="1" x14ac:dyDescent="0.25">
      <c r="A33" s="6"/>
      <c r="B33" s="28" t="s">
        <v>213</v>
      </c>
      <c r="C33" s="26" t="s">
        <v>11</v>
      </c>
      <c r="D33" s="27">
        <v>0.35</v>
      </c>
    </row>
    <row r="34" spans="1:4" s="8" customFormat="1" x14ac:dyDescent="0.25">
      <c r="A34" s="6">
        <v>21</v>
      </c>
      <c r="B34" s="25" t="s">
        <v>21</v>
      </c>
      <c r="C34" s="26" t="s">
        <v>20</v>
      </c>
      <c r="D34" s="27">
        <v>8</v>
      </c>
    </row>
    <row r="35" spans="1:4" s="8" customFormat="1" x14ac:dyDescent="0.25">
      <c r="A35" s="6"/>
      <c r="B35" s="28" t="s">
        <v>22</v>
      </c>
      <c r="C35" s="26" t="s">
        <v>11</v>
      </c>
      <c r="D35" s="27">
        <v>1</v>
      </c>
    </row>
    <row r="36" spans="1:4" x14ac:dyDescent="0.25">
      <c r="A36" s="5"/>
      <c r="B36" s="5"/>
      <c r="C36" s="5"/>
      <c r="D36" s="5"/>
    </row>
  </sheetData>
  <mergeCells count="6">
    <mergeCell ref="A4:D4"/>
    <mergeCell ref="A6:D6"/>
    <mergeCell ref="A11:D11"/>
    <mergeCell ref="A2:D2"/>
    <mergeCell ref="A3:D3"/>
    <mergeCell ref="A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3" workbookViewId="0">
      <selection activeCell="B41" sqref="B41"/>
    </sheetView>
  </sheetViews>
  <sheetFormatPr defaultRowHeight="12.75" x14ac:dyDescent="0.2"/>
  <cols>
    <col min="1" max="1" width="18.140625" style="16" customWidth="1"/>
    <col min="2" max="2" width="55.28515625" style="16" customWidth="1"/>
    <col min="3" max="4" width="13.140625" style="16" customWidth="1"/>
    <col min="5" max="16384" width="9.140625" style="16"/>
  </cols>
  <sheetData>
    <row r="1" spans="1:4" s="15" customFormat="1" ht="17.25" customHeight="1" x14ac:dyDescent="0.2">
      <c r="D1" s="15" t="s">
        <v>205</v>
      </c>
    </row>
    <row r="2" spans="1:4" s="15" customFormat="1" x14ac:dyDescent="0.2">
      <c r="A2" s="72" t="s">
        <v>204</v>
      </c>
      <c r="B2" s="72"/>
      <c r="C2" s="72"/>
      <c r="D2" s="72"/>
    </row>
    <row r="3" spans="1:4" s="15" customFormat="1" x14ac:dyDescent="0.2">
      <c r="A3" s="71"/>
      <c r="B3" s="71"/>
      <c r="C3" s="71"/>
      <c r="D3" s="71"/>
    </row>
    <row r="4" spans="1:4" x14ac:dyDescent="0.2">
      <c r="A4" s="68" t="s">
        <v>203</v>
      </c>
      <c r="B4" s="68"/>
      <c r="C4" s="68"/>
      <c r="D4" s="68"/>
    </row>
    <row r="5" spans="1:4" ht="15" x14ac:dyDescent="0.2">
      <c r="A5" s="10"/>
      <c r="B5" s="76" t="s">
        <v>169</v>
      </c>
      <c r="C5" s="10"/>
      <c r="D5" s="18"/>
    </row>
    <row r="6" spans="1:4" x14ac:dyDescent="0.2">
      <c r="A6" s="67" t="s">
        <v>0</v>
      </c>
      <c r="B6" s="67"/>
      <c r="C6" s="67"/>
      <c r="D6" s="67"/>
    </row>
    <row r="7" spans="1:4" ht="13.5" thickBot="1" x14ac:dyDescent="0.25">
      <c r="A7" s="1" t="s">
        <v>1</v>
      </c>
      <c r="B7" s="2" t="s">
        <v>165</v>
      </c>
    </row>
    <row r="8" spans="1:4" ht="13.5" thickBot="1" x14ac:dyDescent="0.25">
      <c r="A8" s="1" t="s">
        <v>2</v>
      </c>
      <c r="B8" s="3" t="s">
        <v>8</v>
      </c>
    </row>
    <row r="9" spans="1:4" ht="13.5" thickBot="1" x14ac:dyDescent="0.25">
      <c r="A9" s="1" t="s">
        <v>3</v>
      </c>
      <c r="B9" s="3" t="s">
        <v>162</v>
      </c>
    </row>
    <row r="10" spans="1:4" ht="13.5" thickBot="1" x14ac:dyDescent="0.25">
      <c r="A10" s="1" t="s">
        <v>201</v>
      </c>
      <c r="B10" s="3" t="s">
        <v>164</v>
      </c>
    </row>
    <row r="11" spans="1:4" ht="25.5" customHeight="1" x14ac:dyDescent="0.2">
      <c r="A11" s="69" t="s">
        <v>183</v>
      </c>
      <c r="B11" s="69"/>
      <c r="C11" s="69"/>
      <c r="D11" s="70"/>
    </row>
    <row r="12" spans="1:4" s="19" customFormat="1" x14ac:dyDescent="0.2">
      <c r="A12" s="6" t="s">
        <v>7</v>
      </c>
      <c r="B12" s="12" t="s">
        <v>4</v>
      </c>
      <c r="C12" s="7" t="s">
        <v>5</v>
      </c>
      <c r="D12" s="57" t="s">
        <v>6</v>
      </c>
    </row>
    <row r="13" spans="1:4" s="19" customFormat="1" x14ac:dyDescent="0.2">
      <c r="A13" s="6">
        <v>1</v>
      </c>
      <c r="B13" s="20" t="s">
        <v>23</v>
      </c>
      <c r="C13" s="21" t="s">
        <v>11</v>
      </c>
      <c r="D13" s="21">
        <v>1</v>
      </c>
    </row>
    <row r="14" spans="1:4" s="19" customFormat="1" ht="25.5" x14ac:dyDescent="0.2">
      <c r="A14" s="6">
        <v>2</v>
      </c>
      <c r="B14" s="37" t="s">
        <v>172</v>
      </c>
      <c r="C14" s="21" t="s">
        <v>11</v>
      </c>
      <c r="D14" s="21">
        <v>1</v>
      </c>
    </row>
    <row r="15" spans="1:4" s="19" customFormat="1" x14ac:dyDescent="0.2">
      <c r="A15" s="6">
        <v>3</v>
      </c>
      <c r="B15" s="24" t="s">
        <v>24</v>
      </c>
      <c r="C15" s="21" t="s">
        <v>14</v>
      </c>
      <c r="D15" s="21">
        <v>1</v>
      </c>
    </row>
    <row r="16" spans="1:4" s="19" customFormat="1" x14ac:dyDescent="0.2">
      <c r="A16" s="6">
        <v>4</v>
      </c>
      <c r="B16" s="24" t="s">
        <v>25</v>
      </c>
      <c r="C16" s="21" t="s">
        <v>14</v>
      </c>
      <c r="D16" s="21">
        <v>2</v>
      </c>
    </row>
    <row r="17" spans="1:4" s="19" customFormat="1" x14ac:dyDescent="0.2">
      <c r="A17" s="6">
        <v>5</v>
      </c>
      <c r="B17" s="24" t="s">
        <v>26</v>
      </c>
      <c r="C17" s="21" t="s">
        <v>14</v>
      </c>
      <c r="D17" s="21">
        <v>2</v>
      </c>
    </row>
    <row r="18" spans="1:4" s="19" customFormat="1" x14ac:dyDescent="0.2">
      <c r="A18" s="6">
        <v>6</v>
      </c>
      <c r="B18" s="24" t="s">
        <v>27</v>
      </c>
      <c r="C18" s="21" t="s">
        <v>14</v>
      </c>
      <c r="D18" s="21">
        <v>2</v>
      </c>
    </row>
    <row r="19" spans="1:4" s="19" customFormat="1" x14ac:dyDescent="0.2">
      <c r="A19" s="6">
        <v>7</v>
      </c>
      <c r="B19" s="24" t="s">
        <v>28</v>
      </c>
      <c r="C19" s="21" t="s">
        <v>29</v>
      </c>
      <c r="D19" s="21">
        <v>24</v>
      </c>
    </row>
    <row r="20" spans="1:4" s="19" customFormat="1" x14ac:dyDescent="0.2">
      <c r="A20" s="6">
        <v>8</v>
      </c>
      <c r="B20" s="24" t="s">
        <v>47</v>
      </c>
      <c r="C20" s="21" t="s">
        <v>29</v>
      </c>
      <c r="D20" s="21">
        <v>6</v>
      </c>
    </row>
    <row r="21" spans="1:4" s="19" customFormat="1" x14ac:dyDescent="0.2">
      <c r="A21" s="6">
        <v>9</v>
      </c>
      <c r="B21" s="24" t="s">
        <v>48</v>
      </c>
      <c r="C21" s="21" t="s">
        <v>29</v>
      </c>
      <c r="D21" s="21">
        <v>9</v>
      </c>
    </row>
    <row r="22" spans="1:4" s="19" customFormat="1" x14ac:dyDescent="0.2">
      <c r="A22" s="6">
        <v>10</v>
      </c>
      <c r="B22" s="24" t="s">
        <v>49</v>
      </c>
      <c r="C22" s="21" t="s">
        <v>29</v>
      </c>
      <c r="D22" s="21">
        <v>24</v>
      </c>
    </row>
    <row r="23" spans="1:4" s="19" customFormat="1" x14ac:dyDescent="0.2">
      <c r="A23" s="6">
        <v>11</v>
      </c>
      <c r="B23" s="24" t="s">
        <v>30</v>
      </c>
      <c r="C23" s="21" t="s">
        <v>14</v>
      </c>
      <c r="D23" s="21">
        <v>9</v>
      </c>
    </row>
    <row r="24" spans="1:4" s="19" customFormat="1" x14ac:dyDescent="0.2">
      <c r="A24" s="6">
        <v>12</v>
      </c>
      <c r="B24" s="24" t="s">
        <v>31</v>
      </c>
      <c r="C24" s="21" t="s">
        <v>14</v>
      </c>
      <c r="D24" s="21">
        <v>12</v>
      </c>
    </row>
    <row r="25" spans="1:4" s="19" customFormat="1" x14ac:dyDescent="0.2">
      <c r="A25" s="6">
        <v>13</v>
      </c>
      <c r="B25" s="24" t="s">
        <v>32</v>
      </c>
      <c r="C25" s="21" t="s">
        <v>14</v>
      </c>
      <c r="D25" s="21">
        <v>2</v>
      </c>
    </row>
    <row r="26" spans="1:4" s="19" customFormat="1" x14ac:dyDescent="0.2">
      <c r="A26" s="6">
        <v>14</v>
      </c>
      <c r="B26" s="24" t="s">
        <v>33</v>
      </c>
      <c r="C26" s="21" t="s">
        <v>14</v>
      </c>
      <c r="D26" s="21">
        <v>1</v>
      </c>
    </row>
    <row r="27" spans="1:4" s="19" customFormat="1" x14ac:dyDescent="0.2">
      <c r="A27" s="6">
        <v>15</v>
      </c>
      <c r="B27" s="24" t="s">
        <v>34</v>
      </c>
      <c r="C27" s="21" t="s">
        <v>14</v>
      </c>
      <c r="D27" s="21">
        <v>3</v>
      </c>
    </row>
    <row r="28" spans="1:4" s="19" customFormat="1" x14ac:dyDescent="0.2">
      <c r="A28" s="6">
        <v>16</v>
      </c>
      <c r="B28" s="40" t="s">
        <v>35</v>
      </c>
      <c r="C28" s="41" t="s">
        <v>14</v>
      </c>
      <c r="D28" s="41">
        <v>8</v>
      </c>
    </row>
    <row r="29" spans="1:4" s="19" customFormat="1" x14ac:dyDescent="0.2">
      <c r="A29" s="6">
        <v>17</v>
      </c>
      <c r="B29" s="24" t="s">
        <v>36</v>
      </c>
      <c r="C29" s="21" t="s">
        <v>14</v>
      </c>
      <c r="D29" s="21">
        <v>2</v>
      </c>
    </row>
    <row r="30" spans="1:4" s="19" customFormat="1" x14ac:dyDescent="0.2">
      <c r="A30" s="6">
        <v>18</v>
      </c>
      <c r="B30" s="24" t="s">
        <v>37</v>
      </c>
      <c r="C30" s="21" t="s">
        <v>14</v>
      </c>
      <c r="D30" s="21">
        <v>8</v>
      </c>
    </row>
    <row r="31" spans="1:4" s="19" customFormat="1" x14ac:dyDescent="0.2">
      <c r="A31" s="6">
        <v>19</v>
      </c>
      <c r="B31" s="24" t="s">
        <v>38</v>
      </c>
      <c r="C31" s="21" t="s">
        <v>14</v>
      </c>
      <c r="D31" s="21">
        <v>2</v>
      </c>
    </row>
    <row r="32" spans="1:4" s="19" customFormat="1" x14ac:dyDescent="0.2">
      <c r="A32" s="6">
        <v>20</v>
      </c>
      <c r="B32" s="24" t="s">
        <v>39</v>
      </c>
      <c r="C32" s="21" t="s">
        <v>14</v>
      </c>
      <c r="D32" s="21">
        <v>6</v>
      </c>
    </row>
    <row r="33" spans="1:4" s="19" customFormat="1" x14ac:dyDescent="0.2">
      <c r="A33" s="6">
        <v>21</v>
      </c>
      <c r="B33" s="22" t="s">
        <v>188</v>
      </c>
      <c r="C33" s="21" t="s">
        <v>14</v>
      </c>
      <c r="D33" s="21">
        <v>2</v>
      </c>
    </row>
    <row r="34" spans="1:4" s="19" customFormat="1" x14ac:dyDescent="0.2">
      <c r="A34" s="6">
        <v>22</v>
      </c>
      <c r="B34" s="22" t="s">
        <v>40</v>
      </c>
      <c r="C34" s="21" t="s">
        <v>14</v>
      </c>
      <c r="D34" s="21">
        <v>2</v>
      </c>
    </row>
    <row r="35" spans="1:4" s="19" customFormat="1" x14ac:dyDescent="0.2">
      <c r="A35" s="6">
        <v>23</v>
      </c>
      <c r="B35" s="22" t="s">
        <v>186</v>
      </c>
      <c r="C35" s="21" t="s">
        <v>41</v>
      </c>
      <c r="D35" s="21">
        <v>9</v>
      </c>
    </row>
    <row r="36" spans="1:4" s="19" customFormat="1" x14ac:dyDescent="0.2">
      <c r="A36" s="6">
        <v>24</v>
      </c>
      <c r="B36" s="24" t="s">
        <v>42</v>
      </c>
      <c r="C36" s="21" t="s">
        <v>11</v>
      </c>
      <c r="D36" s="21">
        <v>1</v>
      </c>
    </row>
    <row r="37" spans="1:4" s="19" customFormat="1" x14ac:dyDescent="0.2">
      <c r="A37" s="6">
        <v>25</v>
      </c>
      <c r="B37" s="24" t="s">
        <v>187</v>
      </c>
      <c r="C37" s="21" t="s">
        <v>11</v>
      </c>
      <c r="D37" s="21">
        <v>1</v>
      </c>
    </row>
    <row r="38" spans="1:4" s="19" customFormat="1" ht="38.25" x14ac:dyDescent="0.2">
      <c r="A38" s="6">
        <v>26</v>
      </c>
      <c r="B38" s="22" t="s">
        <v>173</v>
      </c>
      <c r="C38" s="23" t="s">
        <v>11</v>
      </c>
      <c r="D38" s="23">
        <v>1</v>
      </c>
    </row>
    <row r="39" spans="1:4" s="19" customFormat="1" x14ac:dyDescent="0.2">
      <c r="A39" s="6">
        <v>27</v>
      </c>
      <c r="B39" s="22" t="s">
        <v>43</v>
      </c>
      <c r="C39" s="23" t="s">
        <v>11</v>
      </c>
      <c r="D39" s="23">
        <v>1</v>
      </c>
    </row>
    <row r="40" spans="1:4" s="19" customFormat="1" x14ac:dyDescent="0.2">
      <c r="A40" s="11">
        <v>28</v>
      </c>
      <c r="B40" s="42" t="s">
        <v>19</v>
      </c>
      <c r="C40" s="26" t="s">
        <v>20</v>
      </c>
      <c r="D40" s="27">
        <v>16</v>
      </c>
    </row>
    <row r="41" spans="1:4" s="19" customFormat="1" x14ac:dyDescent="0.2">
      <c r="B41" s="28" t="s">
        <v>213</v>
      </c>
      <c r="C41" s="26" t="s">
        <v>11</v>
      </c>
      <c r="D41" s="27">
        <v>0.7</v>
      </c>
    </row>
    <row r="42" spans="1:4" s="19" customFormat="1" x14ac:dyDescent="0.2">
      <c r="A42" s="6">
        <v>29</v>
      </c>
      <c r="B42" s="25" t="s">
        <v>21</v>
      </c>
      <c r="C42" s="26" t="s">
        <v>20</v>
      </c>
      <c r="D42" s="27">
        <v>16</v>
      </c>
    </row>
    <row r="43" spans="1:4" s="19" customFormat="1" x14ac:dyDescent="0.2">
      <c r="A43" s="6"/>
      <c r="B43" s="28" t="s">
        <v>22</v>
      </c>
      <c r="C43" s="26" t="s">
        <v>11</v>
      </c>
      <c r="D43" s="27">
        <v>1</v>
      </c>
    </row>
    <row r="44" spans="1:4" x14ac:dyDescent="0.2">
      <c r="A44" s="5"/>
      <c r="B44" s="5"/>
      <c r="C44" s="5"/>
      <c r="D44" s="5"/>
    </row>
  </sheetData>
  <mergeCells count="5">
    <mergeCell ref="A4:D4"/>
    <mergeCell ref="A6:D6"/>
    <mergeCell ref="A11:D1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9" workbookViewId="0">
      <selection activeCell="B44" sqref="B44"/>
    </sheetView>
  </sheetViews>
  <sheetFormatPr defaultRowHeight="12.75" x14ac:dyDescent="0.2"/>
  <cols>
    <col min="1" max="1" width="18.140625" style="16" customWidth="1"/>
    <col min="2" max="2" width="54.7109375" style="16" customWidth="1"/>
    <col min="3" max="4" width="13.140625" style="16" customWidth="1"/>
    <col min="5" max="16384" width="9.140625" style="16"/>
  </cols>
  <sheetData>
    <row r="1" spans="1:4" s="15" customFormat="1" ht="17.25" customHeight="1" x14ac:dyDescent="0.2">
      <c r="D1" s="15" t="s">
        <v>205</v>
      </c>
    </row>
    <row r="2" spans="1:4" s="15" customFormat="1" ht="17.25" customHeight="1" x14ac:dyDescent="0.2">
      <c r="A2" s="72" t="s">
        <v>204</v>
      </c>
      <c r="B2" s="72"/>
      <c r="C2" s="72"/>
      <c r="D2" s="72"/>
    </row>
    <row r="3" spans="1:4" s="15" customFormat="1" ht="17.25" customHeight="1" x14ac:dyDescent="0.2">
      <c r="A3" s="71"/>
      <c r="B3" s="71"/>
      <c r="C3" s="71"/>
      <c r="D3" s="71"/>
    </row>
    <row r="4" spans="1:4" ht="15" customHeight="1" x14ac:dyDescent="0.2">
      <c r="A4" s="68" t="s">
        <v>202</v>
      </c>
      <c r="B4" s="68"/>
      <c r="C4" s="68"/>
      <c r="D4" s="68"/>
    </row>
    <row r="5" spans="1:4" ht="15" x14ac:dyDescent="0.2">
      <c r="A5" s="10"/>
      <c r="B5" s="76" t="s">
        <v>9</v>
      </c>
      <c r="C5" s="10"/>
      <c r="D5" s="18"/>
    </row>
    <row r="6" spans="1:4" ht="13.5" customHeight="1" x14ac:dyDescent="0.2">
      <c r="A6" s="67" t="s">
        <v>0</v>
      </c>
      <c r="B6" s="67"/>
      <c r="C6" s="67"/>
      <c r="D6" s="67"/>
    </row>
    <row r="7" spans="1:4" ht="13.5" thickBot="1" x14ac:dyDescent="0.25">
      <c r="A7" s="1" t="s">
        <v>1</v>
      </c>
      <c r="B7" s="14" t="s">
        <v>165</v>
      </c>
    </row>
    <row r="8" spans="1:4" ht="13.5" thickBot="1" x14ac:dyDescent="0.25">
      <c r="A8" s="1" t="s">
        <v>2</v>
      </c>
      <c r="B8" s="3" t="s">
        <v>8</v>
      </c>
    </row>
    <row r="9" spans="1:4" ht="13.5" thickBot="1" x14ac:dyDescent="0.25">
      <c r="A9" s="1" t="s">
        <v>3</v>
      </c>
      <c r="B9" s="3" t="s">
        <v>162</v>
      </c>
    </row>
    <row r="10" spans="1:4" ht="13.5" thickBot="1" x14ac:dyDescent="0.25">
      <c r="A10" s="1" t="s">
        <v>201</v>
      </c>
      <c r="B10" s="3" t="s">
        <v>164</v>
      </c>
    </row>
    <row r="11" spans="1:4" ht="27" customHeight="1" x14ac:dyDescent="0.2">
      <c r="A11" s="69" t="s">
        <v>183</v>
      </c>
      <c r="B11" s="69"/>
      <c r="C11" s="69"/>
      <c r="D11" s="70"/>
    </row>
    <row r="12" spans="1:4" s="19" customFormat="1" ht="23.25" customHeight="1" x14ac:dyDescent="0.2">
      <c r="A12" s="6" t="s">
        <v>7</v>
      </c>
      <c r="B12" s="12" t="s">
        <v>4</v>
      </c>
      <c r="C12" s="7" t="s">
        <v>5</v>
      </c>
      <c r="D12" s="57" t="s">
        <v>6</v>
      </c>
    </row>
    <row r="13" spans="1:4" s="19" customFormat="1" x14ac:dyDescent="0.2">
      <c r="A13" s="6">
        <v>1</v>
      </c>
      <c r="B13" s="20" t="s">
        <v>23</v>
      </c>
      <c r="C13" s="21" t="s">
        <v>11</v>
      </c>
      <c r="D13" s="21">
        <v>1</v>
      </c>
    </row>
    <row r="14" spans="1:4" s="19" customFormat="1" ht="38.25" x14ac:dyDescent="0.2">
      <c r="A14" s="6">
        <v>2</v>
      </c>
      <c r="B14" s="22" t="s">
        <v>59</v>
      </c>
      <c r="C14" s="23" t="s">
        <v>11</v>
      </c>
      <c r="D14" s="23">
        <v>1</v>
      </c>
    </row>
    <row r="15" spans="1:4" s="19" customFormat="1" x14ac:dyDescent="0.2">
      <c r="A15" s="6">
        <v>3</v>
      </c>
      <c r="B15" s="24" t="s">
        <v>24</v>
      </c>
      <c r="C15" s="23" t="s">
        <v>14</v>
      </c>
      <c r="D15" s="23">
        <v>1</v>
      </c>
    </row>
    <row r="16" spans="1:4" s="19" customFormat="1" x14ac:dyDescent="0.2">
      <c r="A16" s="6">
        <v>4</v>
      </c>
      <c r="B16" s="22" t="s">
        <v>44</v>
      </c>
      <c r="C16" s="23" t="s">
        <v>14</v>
      </c>
      <c r="D16" s="23">
        <v>2</v>
      </c>
    </row>
    <row r="17" spans="1:4" s="19" customFormat="1" x14ac:dyDescent="0.2">
      <c r="A17" s="6">
        <v>5</v>
      </c>
      <c r="B17" s="22" t="s">
        <v>26</v>
      </c>
      <c r="C17" s="23" t="s">
        <v>14</v>
      </c>
      <c r="D17" s="23">
        <v>2</v>
      </c>
    </row>
    <row r="18" spans="1:4" s="19" customFormat="1" x14ac:dyDescent="0.2">
      <c r="A18" s="6">
        <v>6</v>
      </c>
      <c r="B18" s="22" t="s">
        <v>45</v>
      </c>
      <c r="C18" s="23" t="s">
        <v>14</v>
      </c>
      <c r="D18" s="23">
        <v>2</v>
      </c>
    </row>
    <row r="19" spans="1:4" s="19" customFormat="1" x14ac:dyDescent="0.2">
      <c r="A19" s="6">
        <v>7</v>
      </c>
      <c r="B19" s="22" t="s">
        <v>46</v>
      </c>
      <c r="C19" s="23" t="s">
        <v>29</v>
      </c>
      <c r="D19" s="23">
        <v>48</v>
      </c>
    </row>
    <row r="20" spans="1:4" s="19" customFormat="1" x14ac:dyDescent="0.2">
      <c r="A20" s="6">
        <v>8</v>
      </c>
      <c r="B20" s="22" t="s">
        <v>28</v>
      </c>
      <c r="C20" s="23" t="s">
        <v>29</v>
      </c>
      <c r="D20" s="23">
        <v>15</v>
      </c>
    </row>
    <row r="21" spans="1:4" s="19" customFormat="1" x14ac:dyDescent="0.2">
      <c r="A21" s="6">
        <v>9</v>
      </c>
      <c r="B21" s="22" t="s">
        <v>47</v>
      </c>
      <c r="C21" s="23" t="s">
        <v>29</v>
      </c>
      <c r="D21" s="23">
        <v>12</v>
      </c>
    </row>
    <row r="22" spans="1:4" s="19" customFormat="1" x14ac:dyDescent="0.2">
      <c r="A22" s="6">
        <v>10</v>
      </c>
      <c r="B22" s="22" t="s">
        <v>48</v>
      </c>
      <c r="C22" s="23" t="s">
        <v>29</v>
      </c>
      <c r="D22" s="23">
        <v>12</v>
      </c>
    </row>
    <row r="23" spans="1:4" s="19" customFormat="1" x14ac:dyDescent="0.2">
      <c r="A23" s="6">
        <v>11</v>
      </c>
      <c r="B23" s="22" t="s">
        <v>49</v>
      </c>
      <c r="C23" s="23" t="s">
        <v>29</v>
      </c>
      <c r="D23" s="23">
        <v>12</v>
      </c>
    </row>
    <row r="24" spans="1:4" s="19" customFormat="1" x14ac:dyDescent="0.2">
      <c r="A24" s="6">
        <v>12</v>
      </c>
      <c r="B24" s="22" t="s">
        <v>50</v>
      </c>
      <c r="C24" s="23" t="s">
        <v>14</v>
      </c>
      <c r="D24" s="23">
        <v>2</v>
      </c>
    </row>
    <row r="25" spans="1:4" s="19" customFormat="1" x14ac:dyDescent="0.2">
      <c r="A25" s="6">
        <v>13</v>
      </c>
      <c r="B25" s="22" t="s">
        <v>51</v>
      </c>
      <c r="C25" s="23" t="s">
        <v>11</v>
      </c>
      <c r="D25" s="23">
        <v>1</v>
      </c>
    </row>
    <row r="26" spans="1:4" s="19" customFormat="1" x14ac:dyDescent="0.2">
      <c r="A26" s="6">
        <v>14</v>
      </c>
      <c r="B26" s="22" t="s">
        <v>52</v>
      </c>
      <c r="C26" s="23" t="s">
        <v>14</v>
      </c>
      <c r="D26" s="23">
        <v>11</v>
      </c>
    </row>
    <row r="27" spans="1:4" s="19" customFormat="1" x14ac:dyDescent="0.2">
      <c r="A27" s="6">
        <v>15</v>
      </c>
      <c r="B27" s="22" t="s">
        <v>30</v>
      </c>
      <c r="C27" s="23" t="s">
        <v>14</v>
      </c>
      <c r="D27" s="23">
        <v>6</v>
      </c>
    </row>
    <row r="28" spans="1:4" s="19" customFormat="1" x14ac:dyDescent="0.2">
      <c r="A28" s="6">
        <v>16</v>
      </c>
      <c r="B28" s="22" t="s">
        <v>32</v>
      </c>
      <c r="C28" s="23" t="s">
        <v>14</v>
      </c>
      <c r="D28" s="23">
        <v>2</v>
      </c>
    </row>
    <row r="29" spans="1:4" s="19" customFormat="1" x14ac:dyDescent="0.2">
      <c r="A29" s="6">
        <v>17</v>
      </c>
      <c r="B29" s="22" t="s">
        <v>53</v>
      </c>
      <c r="C29" s="23" t="s">
        <v>14</v>
      </c>
      <c r="D29" s="23">
        <v>2</v>
      </c>
    </row>
    <row r="30" spans="1:4" s="19" customFormat="1" x14ac:dyDescent="0.2">
      <c r="A30" s="6">
        <v>18</v>
      </c>
      <c r="B30" s="22" t="s">
        <v>54</v>
      </c>
      <c r="C30" s="23" t="s">
        <v>14</v>
      </c>
      <c r="D30" s="23">
        <v>16</v>
      </c>
    </row>
    <row r="31" spans="1:4" s="19" customFormat="1" x14ac:dyDescent="0.2">
      <c r="A31" s="6">
        <v>19</v>
      </c>
      <c r="B31" s="22" t="s">
        <v>170</v>
      </c>
      <c r="C31" s="23" t="s">
        <v>14</v>
      </c>
      <c r="D31" s="23">
        <v>2</v>
      </c>
    </row>
    <row r="32" spans="1:4" s="19" customFormat="1" x14ac:dyDescent="0.2">
      <c r="A32" s="6">
        <v>20</v>
      </c>
      <c r="B32" s="22" t="s">
        <v>55</v>
      </c>
      <c r="C32" s="23" t="s">
        <v>14</v>
      </c>
      <c r="D32" s="23">
        <v>2</v>
      </c>
    </row>
    <row r="33" spans="1:4" s="19" customFormat="1" x14ac:dyDescent="0.2">
      <c r="A33" s="6">
        <v>21</v>
      </c>
      <c r="B33" s="22" t="s">
        <v>33</v>
      </c>
      <c r="C33" s="23" t="s">
        <v>14</v>
      </c>
      <c r="D33" s="23">
        <v>2</v>
      </c>
    </row>
    <row r="34" spans="1:4" s="19" customFormat="1" x14ac:dyDescent="0.2">
      <c r="A34" s="6">
        <v>22</v>
      </c>
      <c r="B34" s="22" t="s">
        <v>34</v>
      </c>
      <c r="C34" s="23" t="s">
        <v>14</v>
      </c>
      <c r="D34" s="23">
        <v>2</v>
      </c>
    </row>
    <row r="35" spans="1:4" s="19" customFormat="1" x14ac:dyDescent="0.2">
      <c r="A35" s="6">
        <v>23</v>
      </c>
      <c r="B35" s="22" t="s">
        <v>56</v>
      </c>
      <c r="C35" s="23" t="s">
        <v>14</v>
      </c>
      <c r="D35" s="23">
        <v>16</v>
      </c>
    </row>
    <row r="36" spans="1:4" s="19" customFormat="1" x14ac:dyDescent="0.2">
      <c r="A36" s="6">
        <v>24</v>
      </c>
      <c r="B36" s="43" t="s">
        <v>57</v>
      </c>
      <c r="C36" s="23" t="s">
        <v>14</v>
      </c>
      <c r="D36" s="23">
        <v>14</v>
      </c>
    </row>
    <row r="37" spans="1:4" s="19" customFormat="1" x14ac:dyDescent="0.2">
      <c r="A37" s="6">
        <v>25</v>
      </c>
      <c r="B37" s="22" t="s">
        <v>58</v>
      </c>
      <c r="C37" s="23" t="s">
        <v>14</v>
      </c>
      <c r="D37" s="23">
        <v>2</v>
      </c>
    </row>
    <row r="38" spans="1:4" s="19" customFormat="1" x14ac:dyDescent="0.2">
      <c r="A38" s="6">
        <v>26</v>
      </c>
      <c r="B38" s="22" t="s">
        <v>186</v>
      </c>
      <c r="C38" s="23" t="s">
        <v>41</v>
      </c>
      <c r="D38" s="23">
        <v>15</v>
      </c>
    </row>
    <row r="39" spans="1:4" s="19" customFormat="1" x14ac:dyDescent="0.2">
      <c r="A39" s="6">
        <v>27</v>
      </c>
      <c r="B39" s="22" t="s">
        <v>42</v>
      </c>
      <c r="C39" s="23" t="s">
        <v>11</v>
      </c>
      <c r="D39" s="23">
        <v>1</v>
      </c>
    </row>
    <row r="40" spans="1:4" s="19" customFormat="1" x14ac:dyDescent="0.2">
      <c r="A40" s="6">
        <v>28</v>
      </c>
      <c r="B40" s="22" t="s">
        <v>187</v>
      </c>
      <c r="C40" s="23" t="s">
        <v>11</v>
      </c>
      <c r="D40" s="23">
        <v>1</v>
      </c>
    </row>
    <row r="41" spans="1:4" s="19" customFormat="1" ht="41.25" customHeight="1" x14ac:dyDescent="0.2">
      <c r="A41" s="6">
        <v>29</v>
      </c>
      <c r="B41" s="22" t="s">
        <v>173</v>
      </c>
      <c r="C41" s="23" t="s">
        <v>11</v>
      </c>
      <c r="D41" s="23">
        <v>1</v>
      </c>
    </row>
    <row r="42" spans="1:4" s="19" customFormat="1" x14ac:dyDescent="0.2">
      <c r="A42" s="6">
        <v>30</v>
      </c>
      <c r="B42" s="22" t="s">
        <v>43</v>
      </c>
      <c r="C42" s="23" t="s">
        <v>11</v>
      </c>
      <c r="D42" s="23">
        <v>1</v>
      </c>
    </row>
    <row r="43" spans="1:4" s="19" customFormat="1" ht="25.5" x14ac:dyDescent="0.2">
      <c r="A43" s="11">
        <v>31</v>
      </c>
      <c r="B43" s="25" t="s">
        <v>19</v>
      </c>
      <c r="C43" s="26" t="s">
        <v>20</v>
      </c>
      <c r="D43" s="27">
        <v>16</v>
      </c>
    </row>
    <row r="44" spans="1:4" s="19" customFormat="1" x14ac:dyDescent="0.2">
      <c r="B44" s="28" t="s">
        <v>213</v>
      </c>
      <c r="C44" s="26" t="s">
        <v>11</v>
      </c>
      <c r="D44" s="27">
        <v>0.7</v>
      </c>
    </row>
    <row r="45" spans="1:4" s="19" customFormat="1" x14ac:dyDescent="0.2">
      <c r="A45" s="6">
        <v>32</v>
      </c>
      <c r="B45" s="25" t="s">
        <v>21</v>
      </c>
      <c r="C45" s="26" t="s">
        <v>20</v>
      </c>
      <c r="D45" s="27">
        <v>16</v>
      </c>
    </row>
    <row r="46" spans="1:4" s="19" customFormat="1" x14ac:dyDescent="0.2">
      <c r="A46" s="6"/>
      <c r="B46" s="28" t="s">
        <v>22</v>
      </c>
      <c r="C46" s="26" t="s">
        <v>11</v>
      </c>
      <c r="D46" s="27">
        <v>1</v>
      </c>
    </row>
    <row r="47" spans="1:4" x14ac:dyDescent="0.2">
      <c r="A47" s="5"/>
      <c r="B47" s="5"/>
      <c r="C47" s="5"/>
      <c r="D47" s="5"/>
    </row>
  </sheetData>
  <mergeCells count="5">
    <mergeCell ref="A4:D4"/>
    <mergeCell ref="A6:D6"/>
    <mergeCell ref="A11:D11"/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30" sqref="B30"/>
    </sheetView>
  </sheetViews>
  <sheetFormatPr defaultRowHeight="12.75" x14ac:dyDescent="0.2"/>
  <cols>
    <col min="1" max="1" width="20.28515625" style="16" customWidth="1"/>
    <col min="2" max="2" width="52.85546875" style="16" customWidth="1"/>
    <col min="3" max="4" width="13.140625" style="16" customWidth="1"/>
    <col min="5" max="16384" width="9.140625" style="16"/>
  </cols>
  <sheetData>
    <row r="1" spans="1:4" s="15" customFormat="1" ht="17.25" customHeight="1" x14ac:dyDescent="0.2">
      <c r="D1" s="15" t="s">
        <v>205</v>
      </c>
    </row>
    <row r="2" spans="1:4" s="15" customFormat="1" ht="17.25" customHeight="1" x14ac:dyDescent="0.2">
      <c r="A2" s="72" t="s">
        <v>204</v>
      </c>
      <c r="B2" s="72"/>
      <c r="C2" s="72"/>
      <c r="D2" s="72"/>
    </row>
    <row r="3" spans="1:4" s="15" customFormat="1" ht="17.25" customHeight="1" x14ac:dyDescent="0.2">
      <c r="A3" s="71"/>
      <c r="B3" s="71"/>
      <c r="C3" s="71"/>
      <c r="D3" s="71"/>
    </row>
    <row r="4" spans="1:4" ht="15" customHeight="1" x14ac:dyDescent="0.2">
      <c r="A4" s="68" t="s">
        <v>203</v>
      </c>
      <c r="B4" s="68"/>
      <c r="C4" s="68"/>
      <c r="D4" s="68"/>
    </row>
    <row r="5" spans="1:4" ht="15" customHeight="1" x14ac:dyDescent="0.2">
      <c r="A5" s="77" t="s">
        <v>199</v>
      </c>
      <c r="B5" s="77"/>
      <c r="C5" s="77"/>
      <c r="D5" s="77"/>
    </row>
    <row r="6" spans="1:4" ht="13.5" customHeight="1" x14ac:dyDescent="0.2">
      <c r="A6" s="67" t="s">
        <v>0</v>
      </c>
      <c r="B6" s="67"/>
      <c r="C6" s="67"/>
      <c r="D6" s="67"/>
    </row>
    <row r="7" spans="1:4" x14ac:dyDescent="0.2">
      <c r="A7" s="1" t="s">
        <v>1</v>
      </c>
      <c r="B7" s="29" t="s">
        <v>165</v>
      </c>
      <c r="C7" s="30"/>
    </row>
    <row r="8" spans="1:4" x14ac:dyDescent="0.2">
      <c r="A8" s="1" t="s">
        <v>2</v>
      </c>
      <c r="B8" s="31" t="s">
        <v>8</v>
      </c>
      <c r="C8" s="32"/>
    </row>
    <row r="9" spans="1:4" x14ac:dyDescent="0.2">
      <c r="A9" s="1" t="s">
        <v>3</v>
      </c>
      <c r="B9" s="31" t="s">
        <v>162</v>
      </c>
      <c r="C9" s="32"/>
    </row>
    <row r="10" spans="1:4" x14ac:dyDescent="0.2">
      <c r="A10" s="1" t="s">
        <v>201</v>
      </c>
      <c r="B10" s="31" t="s">
        <v>164</v>
      </c>
      <c r="C10" s="32"/>
    </row>
    <row r="11" spans="1:4" s="31" customFormat="1" ht="26.25" customHeight="1" x14ac:dyDescent="0.25">
      <c r="A11" s="75" t="s">
        <v>182</v>
      </c>
      <c r="B11" s="75"/>
      <c r="C11" s="75"/>
      <c r="D11" s="75"/>
    </row>
    <row r="12" spans="1:4" s="19" customFormat="1" ht="23.25" customHeight="1" x14ac:dyDescent="0.2">
      <c r="A12" s="33" t="s">
        <v>7</v>
      </c>
      <c r="B12" s="34" t="s">
        <v>4</v>
      </c>
      <c r="C12" s="35" t="s">
        <v>5</v>
      </c>
      <c r="D12" s="36" t="s">
        <v>6</v>
      </c>
    </row>
    <row r="13" spans="1:4" s="19" customFormat="1" x14ac:dyDescent="0.2">
      <c r="A13" s="6">
        <v>1</v>
      </c>
      <c r="B13" s="20" t="s">
        <v>10</v>
      </c>
      <c r="C13" s="21" t="s">
        <v>11</v>
      </c>
      <c r="D13" s="21">
        <v>1</v>
      </c>
    </row>
    <row r="14" spans="1:4" s="19" customFormat="1" x14ac:dyDescent="0.2">
      <c r="A14" s="6">
        <v>2</v>
      </c>
      <c r="B14" s="24" t="s">
        <v>171</v>
      </c>
      <c r="C14" s="21" t="s">
        <v>11</v>
      </c>
      <c r="D14" s="21">
        <v>1</v>
      </c>
    </row>
    <row r="15" spans="1:4" s="19" customFormat="1" ht="25.5" x14ac:dyDescent="0.2">
      <c r="A15" s="6">
        <v>3</v>
      </c>
      <c r="B15" s="37" t="s">
        <v>214</v>
      </c>
      <c r="C15" s="21" t="s">
        <v>11</v>
      </c>
      <c r="D15" s="21">
        <v>1</v>
      </c>
    </row>
    <row r="16" spans="1:4" s="19" customFormat="1" x14ac:dyDescent="0.2">
      <c r="A16" s="6">
        <v>4</v>
      </c>
      <c r="B16" s="24" t="s">
        <v>12</v>
      </c>
      <c r="C16" s="21" t="s">
        <v>11</v>
      </c>
      <c r="D16" s="21">
        <v>1</v>
      </c>
    </row>
    <row r="17" spans="1:4" s="19" customFormat="1" x14ac:dyDescent="0.2">
      <c r="A17" s="6">
        <v>5</v>
      </c>
      <c r="B17" s="24" t="s">
        <v>13</v>
      </c>
      <c r="C17" s="21" t="s">
        <v>14</v>
      </c>
      <c r="D17" s="21">
        <v>1</v>
      </c>
    </row>
    <row r="18" spans="1:4" s="19" customFormat="1" x14ac:dyDescent="0.2">
      <c r="A18" s="6">
        <v>6</v>
      </c>
      <c r="B18" s="24" t="s">
        <v>15</v>
      </c>
      <c r="C18" s="21" t="s">
        <v>14</v>
      </c>
      <c r="D18" s="21">
        <v>1</v>
      </c>
    </row>
    <row r="19" spans="1:4" s="19" customFormat="1" x14ac:dyDescent="0.2">
      <c r="A19" s="6">
        <v>7</v>
      </c>
      <c r="B19" s="24" t="s">
        <v>16</v>
      </c>
      <c r="C19" s="21" t="s">
        <v>14</v>
      </c>
      <c r="D19" s="21">
        <v>1</v>
      </c>
    </row>
    <row r="20" spans="1:4" s="19" customFormat="1" x14ac:dyDescent="0.2">
      <c r="A20" s="6">
        <v>8</v>
      </c>
      <c r="B20" s="24" t="s">
        <v>17</v>
      </c>
      <c r="C20" s="21" t="s">
        <v>11</v>
      </c>
      <c r="D20" s="21">
        <v>1</v>
      </c>
    </row>
    <row r="21" spans="1:4" s="19" customFormat="1" ht="25.5" x14ac:dyDescent="0.2">
      <c r="A21" s="11">
        <v>9</v>
      </c>
      <c r="B21" s="25" t="s">
        <v>19</v>
      </c>
      <c r="C21" s="26" t="s">
        <v>20</v>
      </c>
      <c r="D21" s="27">
        <v>4</v>
      </c>
    </row>
    <row r="22" spans="1:4" s="19" customFormat="1" x14ac:dyDescent="0.2">
      <c r="A22" s="38"/>
      <c r="B22" s="28" t="s">
        <v>213</v>
      </c>
      <c r="C22" s="26" t="s">
        <v>11</v>
      </c>
      <c r="D22" s="27">
        <v>0.2</v>
      </c>
    </row>
    <row r="23" spans="1:4" x14ac:dyDescent="0.2">
      <c r="A23" s="33">
        <v>10</v>
      </c>
      <c r="B23" s="25" t="s">
        <v>21</v>
      </c>
      <c r="C23" s="26" t="s">
        <v>20</v>
      </c>
      <c r="D23" s="27">
        <v>4</v>
      </c>
    </row>
    <row r="24" spans="1:4" x14ac:dyDescent="0.2">
      <c r="A24" s="39"/>
      <c r="B24" s="28" t="s">
        <v>22</v>
      </c>
      <c r="C24" s="26" t="s">
        <v>11</v>
      </c>
      <c r="D24" s="27">
        <v>1</v>
      </c>
    </row>
    <row r="25" spans="1:4" x14ac:dyDescent="0.2">
      <c r="A25" s="5"/>
      <c r="B25" s="5"/>
      <c r="C25" s="5"/>
      <c r="D25" s="5"/>
    </row>
  </sheetData>
  <mergeCells count="6">
    <mergeCell ref="A4:D4"/>
    <mergeCell ref="A6:D6"/>
    <mergeCell ref="A11:D11"/>
    <mergeCell ref="A2:D2"/>
    <mergeCell ref="A3:D3"/>
    <mergeCell ref="A5:D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 004-7 zoologi</vt:lpstr>
      <vt:lpstr>004-6 zoologi</vt:lpstr>
      <vt:lpstr>005-11 WC 3.st</vt:lpstr>
      <vt:lpstr>005-7 WC priekštelpa 3.st</vt:lpstr>
      <vt:lpstr>Ventilācija N-1 WC</vt:lpstr>
      <vt:lpstr>Ventilācija PN-3 3.st.</vt:lpstr>
      <vt:lpstr>Ventilācija PN-4 3.st.</vt:lpstr>
      <vt:lpstr>Kondicionēšana 4.st.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Ivars Bungše</dc:creator>
  <cp:lastModifiedBy>Erika</cp:lastModifiedBy>
  <dcterms:created xsi:type="dcterms:W3CDTF">2018-03-08T08:08:30Z</dcterms:created>
  <dcterms:modified xsi:type="dcterms:W3CDTF">2018-06-01T07:02:51Z</dcterms:modified>
</cp:coreProperties>
</file>